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09"/>
  <workbookPr defaultThemeVersion="124226"/>
  <mc:AlternateContent xmlns:mc="http://schemas.openxmlformats.org/markup-compatibility/2006">
    <mc:Choice Requires="x15">
      <x15ac:absPath xmlns:x15ac="http://schemas.microsoft.com/office/spreadsheetml/2010/11/ac" url="https://grupoitinere.sharepoint.com/sites/APAGExplotacion/Documentos compartidos/General/01_Obras y servicios/AP/2025/inversiónReposición5298/2025_07_cambio de VSAP a LED alumbrado vial/05.pliego/"/>
    </mc:Choice>
  </mc:AlternateContent>
  <xr:revisionPtr revIDLastSave="0" documentId="8_{CD5C54BA-E4C2-4036-89CC-FA82BF5781FD}" xr6:coauthVersionLast="47" xr6:coauthVersionMax="47" xr10:uidLastSave="{00000000-0000-0000-0000-000000000000}"/>
  <bookViews>
    <workbookView xWindow="-96" yWindow="0" windowWidth="20832" windowHeight="16656" xr2:uid="{00000000-000D-0000-FFFF-FFFF00000000}"/>
  </bookViews>
  <sheets>
    <sheet name="Anexo I" sheetId="1" r:id="rId1"/>
    <sheet name="RESUMEN" sheetId="2" r:id="rId2"/>
  </sheet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2" l="1"/>
  <c r="M178" i="1"/>
  <c r="M172" i="1"/>
  <c r="M173" i="1" s="1"/>
  <c r="M170" i="1"/>
  <c r="M169" i="1"/>
  <c r="M168" i="1"/>
  <c r="M166" i="1"/>
  <c r="D10" i="2"/>
  <c r="K113" i="1"/>
  <c r="K145" i="1"/>
  <c r="L151" i="1"/>
  <c r="J153" i="1"/>
  <c r="K154" i="1" s="1"/>
  <c r="L146" i="1"/>
  <c r="J148" i="1"/>
  <c r="K149" i="1" s="1"/>
  <c r="K132" i="1"/>
  <c r="L138" i="1"/>
  <c r="J140" i="1"/>
  <c r="K141" i="1" s="1"/>
  <c r="L133" i="1"/>
  <c r="J135" i="1"/>
  <c r="K136" i="1" s="1"/>
  <c r="K114" i="1"/>
  <c r="L125" i="1"/>
  <c r="J127" i="1"/>
  <c r="K128" i="1" s="1"/>
  <c r="L120" i="1"/>
  <c r="J122" i="1"/>
  <c r="K123" i="1" s="1"/>
  <c r="L115" i="1"/>
  <c r="J117" i="1"/>
  <c r="K118" i="1" s="1"/>
  <c r="K51" i="1"/>
  <c r="K98" i="1"/>
  <c r="L104" i="1"/>
  <c r="J106" i="1"/>
  <c r="K107" i="1" s="1"/>
  <c r="L99" i="1"/>
  <c r="J101" i="1"/>
  <c r="K102" i="1" s="1"/>
  <c r="K85" i="1"/>
  <c r="L91" i="1"/>
  <c r="J93" i="1"/>
  <c r="K94" i="1" s="1"/>
  <c r="L86" i="1"/>
  <c r="J88" i="1"/>
  <c r="K89" i="1" s="1"/>
  <c r="K52" i="1"/>
  <c r="L78" i="1"/>
  <c r="J80" i="1"/>
  <c r="K81" i="1" s="1"/>
  <c r="L73" i="1"/>
  <c r="J75" i="1"/>
  <c r="K76" i="1" s="1"/>
  <c r="L68" i="1"/>
  <c r="J70" i="1"/>
  <c r="K71" i="1" s="1"/>
  <c r="L63" i="1"/>
  <c r="J65" i="1"/>
  <c r="K66" i="1" s="1"/>
  <c r="L58" i="1"/>
  <c r="J60" i="1"/>
  <c r="K61" i="1" s="1"/>
  <c r="L53" i="1"/>
  <c r="J55" i="1"/>
  <c r="K56" i="1" s="1"/>
  <c r="K4" i="1"/>
  <c r="K36" i="1"/>
  <c r="L42" i="1"/>
  <c r="J44" i="1"/>
  <c r="K45" i="1" s="1"/>
  <c r="L37" i="1"/>
  <c r="J39" i="1"/>
  <c r="K40" i="1" s="1"/>
  <c r="K23" i="1"/>
  <c r="L29" i="1"/>
  <c r="J31" i="1"/>
  <c r="K32" i="1" s="1"/>
  <c r="L24" i="1"/>
  <c r="J26" i="1"/>
  <c r="K27" i="1" s="1"/>
  <c r="K5" i="1"/>
  <c r="L16" i="1"/>
  <c r="J18" i="1"/>
  <c r="K19" i="1" s="1"/>
  <c r="L11" i="1"/>
  <c r="J13" i="1"/>
  <c r="K14" i="1" s="1"/>
  <c r="L6" i="1"/>
  <c r="J8" i="1"/>
  <c r="K9" i="1" s="1"/>
  <c r="D16" i="2" l="1"/>
  <c r="K151" i="1"/>
  <c r="M154" i="1"/>
  <c r="M151" i="1" s="1"/>
  <c r="K146" i="1"/>
  <c r="M149" i="1"/>
  <c r="K138" i="1"/>
  <c r="M141" i="1"/>
  <c r="M138" i="1" s="1"/>
  <c r="K133" i="1"/>
  <c r="M136" i="1"/>
  <c r="K125" i="1"/>
  <c r="M128" i="1"/>
  <c r="M125" i="1" s="1"/>
  <c r="K120" i="1"/>
  <c r="M123" i="1"/>
  <c r="M120" i="1" s="1"/>
  <c r="K115" i="1"/>
  <c r="M118" i="1"/>
  <c r="K104" i="1"/>
  <c r="M107" i="1"/>
  <c r="M104" i="1" s="1"/>
  <c r="K99" i="1"/>
  <c r="M102" i="1"/>
  <c r="K91" i="1"/>
  <c r="M94" i="1"/>
  <c r="M91" i="1" s="1"/>
  <c r="K86" i="1"/>
  <c r="M89" i="1"/>
  <c r="K78" i="1"/>
  <c r="M81" i="1"/>
  <c r="M78" i="1" s="1"/>
  <c r="K73" i="1"/>
  <c r="M76" i="1"/>
  <c r="M73" i="1" s="1"/>
  <c r="K68" i="1"/>
  <c r="M71" i="1"/>
  <c r="M68" i="1" s="1"/>
  <c r="K63" i="1"/>
  <c r="M66" i="1"/>
  <c r="M63" i="1" s="1"/>
  <c r="K58" i="1"/>
  <c r="M61" i="1"/>
  <c r="M58" i="1" s="1"/>
  <c r="K53" i="1"/>
  <c r="M56" i="1"/>
  <c r="K42" i="1"/>
  <c r="M45" i="1"/>
  <c r="M42" i="1" s="1"/>
  <c r="K37" i="1"/>
  <c r="M40" i="1"/>
  <c r="K29" i="1"/>
  <c r="M32" i="1"/>
  <c r="M29" i="1" s="1"/>
  <c r="K24" i="1"/>
  <c r="M27" i="1"/>
  <c r="K16" i="1"/>
  <c r="M19" i="1"/>
  <c r="M16" i="1" s="1"/>
  <c r="K11" i="1"/>
  <c r="M14" i="1"/>
  <c r="M11" i="1" s="1"/>
  <c r="K6" i="1"/>
  <c r="M9" i="1"/>
  <c r="L156" i="1" l="1"/>
  <c r="M146" i="1"/>
  <c r="M133" i="1"/>
  <c r="L143" i="1"/>
  <c r="M115" i="1"/>
  <c r="L130" i="1"/>
  <c r="M99" i="1"/>
  <c r="L109" i="1"/>
  <c r="M86" i="1"/>
  <c r="L96" i="1"/>
  <c r="M53" i="1"/>
  <c r="L83" i="1"/>
  <c r="M37" i="1"/>
  <c r="L47" i="1"/>
  <c r="M24" i="1"/>
  <c r="L34" i="1"/>
  <c r="M6" i="1"/>
  <c r="L21" i="1"/>
  <c r="L145" i="1" l="1"/>
  <c r="M156" i="1"/>
  <c r="M145" i="1" s="1"/>
  <c r="L132" i="1"/>
  <c r="M143" i="1"/>
  <c r="M132" i="1" s="1"/>
  <c r="L114" i="1"/>
  <c r="M130" i="1"/>
  <c r="L98" i="1"/>
  <c r="M109" i="1"/>
  <c r="M98" i="1" s="1"/>
  <c r="L85" i="1"/>
  <c r="M96" i="1"/>
  <c r="M85" i="1" s="1"/>
  <c r="L52" i="1"/>
  <c r="M83" i="1"/>
  <c r="L36" i="1"/>
  <c r="M47" i="1"/>
  <c r="M36" i="1" s="1"/>
  <c r="L23" i="1"/>
  <c r="M34" i="1"/>
  <c r="M23" i="1" s="1"/>
  <c r="L5" i="1"/>
  <c r="M21" i="1"/>
  <c r="M114" i="1" l="1"/>
  <c r="L158" i="1"/>
  <c r="M52" i="1"/>
  <c r="L111" i="1"/>
  <c r="M5" i="1"/>
  <c r="L49" i="1"/>
  <c r="L113" i="1" l="1"/>
  <c r="M158" i="1"/>
  <c r="L51" i="1"/>
  <c r="M111" i="1"/>
  <c r="M51" i="1" s="1"/>
  <c r="L4" i="1"/>
  <c r="M49" i="1"/>
  <c r="M113" i="1" l="1"/>
  <c r="M160" i="1"/>
  <c r="M4" i="1"/>
</calcChain>
</file>

<file path=xl/sharedStrings.xml><?xml version="1.0" encoding="utf-8"?>
<sst xmlns="http://schemas.openxmlformats.org/spreadsheetml/2006/main" count="294" uniqueCount="122">
  <si>
    <t>MEJORA DE LA EFICIENCIA ENERGÉTICA DE LA INSTALACIÓN DE ILUMINACIÓN A CIELO ABIERTO EN LA AUTOPISTA AP-9, ENTRE LOS PP.KK. 2+500 Y 6+600 (TM A CORUÑA Y CULLEREDO) EN LA PROVINCIA DE A CORUÑA Y ENTRE LOS PP.KK. 1+000V Y 5+000V (TM VIGO) PROVINCIA DE PONTEVEDRA)</t>
  </si>
  <si>
    <t>Presupuesto</t>
  </si>
  <si>
    <t>Código</t>
  </si>
  <si>
    <t>Nat</t>
  </si>
  <si>
    <t>Ud</t>
  </si>
  <si>
    <t>Resumen</t>
  </si>
  <si>
    <t>Comentario</t>
  </si>
  <si>
    <t>N</t>
  </si>
  <si>
    <t>Longitud</t>
  </si>
  <si>
    <t>Anchura</t>
  </si>
  <si>
    <t>Altura</t>
  </si>
  <si>
    <t>Parcial</t>
  </si>
  <si>
    <t>CANTIDAD</t>
  </si>
  <si>
    <t>Precio OFERTA</t>
  </si>
  <si>
    <t>IMPORTE</t>
  </si>
  <si>
    <t xml:space="preserve">01           </t>
  </si>
  <si>
    <t>Capítulo</t>
  </si>
  <si>
    <t>PROYECTO ALUMBRADO PUBLICO CUADRO C01 - ENLACE ALFONSO XIII</t>
  </si>
  <si>
    <t xml:space="preserve">01.01        </t>
  </si>
  <si>
    <t/>
  </si>
  <si>
    <t>INSTALACIÓN ELECTRICA DE ALUMBRADO PUBLICO EXTERIOR</t>
  </si>
  <si>
    <t>01.01.01</t>
  </si>
  <si>
    <t>Partida</t>
  </si>
  <si>
    <t>ud</t>
  </si>
  <si>
    <t>DESMONTAJE LUMINARIA EXISTENTE</t>
  </si>
  <si>
    <t xml:space="preserve">Desmontaje de luminaria y/o proyector existente, así como traslado del mismo al almacén del titular y/o contrata para su posterior envío al punto de reciclaje más cercano.
</t>
  </si>
  <si>
    <t>C01 - ENLACE ALFONSO XIII</t>
  </si>
  <si>
    <t>01.01.02</t>
  </si>
  <si>
    <t>LUMINARIA BGP282 LED 98 W DM20 4000ºK O EQUIVALENTE</t>
  </si>
  <si>
    <t xml:space="preserve">Suministro e instalación de luminaria para alumbrado público vial de LED, de la casa PHILIPS BGP282 T25 1xLED160-4S/740 FP DM20 FG-AR o equivalente de potencia 98 W y 16.000 lm, con regulación para sistema de telegestión en cuadro; formada por carcasa de aluminio inyectado a alta presión, y con grado de protección IP66/IK08/Clase I y temperatura de color 4000ºK, incluído protecciones contra sobretensiones para tensiones límites de hasta 10 kV, caja de empalmes IP55, portafusible y fusible de 2A mínimo, así como p.p. de cableado tipo RV-K de sección 3x2,5 mm2 de Cu. para conexionado de luminaria hasta caja de empalmes ubicada en pared y/o puerta báculo. Puesto en obra, instalada, funcionando y con instalación de puesta a tierra para menos de 30 Ohmios.
</t>
  </si>
  <si>
    <t>01.01.03</t>
  </si>
  <si>
    <t>CUADRO PROTECCIÓN, MANDO Y MEDIDA  A.P. 4 SALIDAS/TRIFASICO</t>
  </si>
  <si>
    <t xml:space="preserve">Suministro de cuadro de protección y mando trifásico para alumbrado público de 4 salidas de 4x40A de general según esquema unifilar, montado en armario estanco de PVC Edigal o similar con un grado de protección mínimo IP55 y un IK10. Incluido aparamenta de la casa Schneider o similar, con protecciones magnetotérmicas y protecciones diferenciales de 4x40/300 mA rearmables, protecciones contra sobretensiones permanentes y transitorias de tipo 2 de la casa CIRPROTEC o similar con su protección magnetotérmica. Se incluye p.p. de pequeno material y reserva de espacio mínimo en envolvente de 28 módulos para los equipos de telegestión en cuadro, 1 módulo de contadores estanco (CPM trifásico medida directa hasta 50 kW); así como conexiones necesarias para su correcta instalación y  adaptación de puesta a tierra por debajo de  30 Ohmios. Totalmente instalado, funcionando y entrega de CIE para tramitación en la Consellería de Industria de la Xunta de Galicia. Se incluye también el desmontaje del cuadro existente y su traslado a gestión de residuos. 
</t>
  </si>
  <si>
    <t>01.01</t>
  </si>
  <si>
    <t xml:space="preserve">01.02        </t>
  </si>
  <si>
    <t>SISTEMA DE TELEGESTIÓN DEL ALUMBRADO PUBLICO EXTERIOR EN CUADRO</t>
  </si>
  <si>
    <t xml:space="preserve">01.02.01    </t>
  </si>
  <si>
    <t>SISTEMA TELEGESTIÓN BIDIRECCIONAL EN CUADRO</t>
  </si>
  <si>
    <t xml:space="preserve">Suministro e instalación de sistema de telegestión bidireccional de cuadro de la casa Signify o similar. Permitirá gestionar equipos en web con información en tiempo real, actuación remota, históricos, informes, alarmas por SMS o e-mail, 3 niveles de usuarios, etc. Será un sistema escalable .
• Adaptable a cualquier centro de mando (mínimo 20 módulos).
• Funciones: control remoto total incluido programaciones, consumos (kWh), tensiones (V), sensibilidad (mA), potencias (kW), alarmas, temperaturas CPU (ºC), factor de potencia, frecuencia, estado entradas y salidas, notificaciones, comunicaciones 4G, etc.
Será compatible con los drivers de las luminarias a instalar, pudiendo modificar desde el sistema de telegestión la curva y los pasos de regulación de todas las luminarias a la vez. 
Incluso aparamenta de proteccion, control y maniobra (cableado, magnetotérmicos, diferenciales, toroidales de medida, relés, etc). Pequeño material y accesorios. Puesto en obra y totalmente instalado y funcionando.
Las funciones más destacadas que deberá de poder realizar el equipo de telegestión propuesto serán: 
1. Identificar puerta abierta.
2. Ajustar flujo de luminarias.
3. Alertar sobre fallo del suministro eléctrico general.
4. Observar en tiempo real, los consumos de la instalación, potencias, factor de potencia, históricos de consumos, etc...
</t>
  </si>
  <si>
    <t>01.02.01</t>
  </si>
  <si>
    <t xml:space="preserve">01.02.02    </t>
  </si>
  <si>
    <t>PLATAFORMA TELEGESTIÓN BIDIRECCIONAL 10 AÑOS</t>
  </si>
  <si>
    <t xml:space="preserve">Acceso a plataforma de telegestión en Web, que permita el control del cuadro de mando de alumbrado público. Capacidad de monitorización de los parámetros eléctricos de: potencia, consumos, voltaje, intensidad, factor de potencia, temperatura, dimming, tiempo de operación, así como encendidos, apagados y fallos. Gestión de alarmas. El sistema permitirá la configuración de horarios, programaciones y niveles diferentes en función de los días fijados. Acceso seguro de usuarios a través de navegador web utilizando cifrado SSL y autenticación mediante usuario y contraseña. Capacidad de posicionamiento de las luminarias desde la interfaz de usuario. Informes técnicos. Será compatible con los drivers de las luminarias a instalar, pudiendo modificar desde el sistema de telegestión la curva y los pasos de regulación de las mismas. Incluido alta de toda la información, inventarios y parámetros necesarios para su funcionamiento y dejándolo plenamente operativo, además de formación de la plataforma de Telegestión. 10 AÑOS INCLUIDOS DEL SISTEMA DE LA PLATAFORMA CON TODAS LAS ACTUALIZACIONES NECESARIAS PARA SU CORRECTO FUNCIONAMIENTO.
</t>
  </si>
  <si>
    <t>01.02.02</t>
  </si>
  <si>
    <t>01.02</t>
  </si>
  <si>
    <t xml:space="preserve">01.03        </t>
  </si>
  <si>
    <t>PRUEBAS Y CERTIFICADOS OCAS</t>
  </si>
  <si>
    <t xml:space="preserve">01.03.01    </t>
  </si>
  <si>
    <t>CERTIFICADO OCA BT TRIFÁSICA</t>
  </si>
  <si>
    <t xml:space="preserve">Inspección eléctrica de Baja Tensión para cuadro de alumbrado público exterior de potencia mayor de 5 kW, por Organismo de Control Autorizado por la Administración en las condiciones indicadas por el REBT2002.
</t>
  </si>
  <si>
    <t>01.03.01</t>
  </si>
  <si>
    <t xml:space="preserve">01.03.02    </t>
  </si>
  <si>
    <t>CERTIFICADO OCA LUMINICA</t>
  </si>
  <si>
    <t xml:space="preserve">Inspección lumínica de alumbrado público exterior de potencia mayor de 5 kW, por Organismo de Control Autorizado por la Administración en las condiciones indicadas por el Real Decreto 1890/2008, por el que se aprueba el Reglamento de eficiencia energética en instalaciones de alumbrado exterior y sus Instrucciones técnicas complementarias EA-01 a EA-07.
</t>
  </si>
  <si>
    <t>01.03.02</t>
  </si>
  <si>
    <t>01.03</t>
  </si>
  <si>
    <t>01</t>
  </si>
  <si>
    <t xml:space="preserve">02           </t>
  </si>
  <si>
    <t>PROYECTO ALUMBRADO PUBLICO CUADRO C02 - ENLACE BUENOS AIRES</t>
  </si>
  <si>
    <t xml:space="preserve">02.01        </t>
  </si>
  <si>
    <t>02.01.01</t>
  </si>
  <si>
    <t>C02 - ENLACE BUENOS AIRES</t>
  </si>
  <si>
    <t>02.01.02</t>
  </si>
  <si>
    <t>LUMINARIA BGP282 LED 77 W DM21 4000ºK O EQUIVALENTE</t>
  </si>
  <si>
    <t xml:space="preserve">Suministro e instalación de luminaria para alumbrado público vial de LED, de la casa PHILIPS BGP282 T25 1xLED130-4S/740 FP DM21 FG-AR o equivalente de potencia 77 W y 13.000 lm, con regulación para sistema de telegestión en cuadro; formada por carcasa de aluminio inyectado a alta presión, y con grado de protección IP66/IK08/Clase I y temperatura de color 4000ºK, incluído protecciones contra sobretensiones para tensiones límites de hasta 10 kV, caja de empalmes IP55, portafusible y fusible de 2A mínimo, así como p.p. de cableado tipo RV-K de sección 3x2,5 mm2 de Cu. para conexionado de luminaria hasta caja de empalmes ubicada en poste, pared y/o puerta báculo. Puesto en obra, instalada, funcionando y con instalación de puesta a tierra para menos de 30 Ohmios.
</t>
  </si>
  <si>
    <t>02.01.03</t>
  </si>
  <si>
    <t>LUMINARIA BVP130 LED 146W 4000ºK O SIMILAR</t>
  </si>
  <si>
    <t xml:space="preserve">Suministro e instalación de proyector para alumbrado público vial de LED, de la casa BVP130I T25 LED210-4S_740 PSDD DX50 o equivalente de potencia 146W y 23.904 lm, con regulación para sistema de telegestión en cuadro; formada por carcasa de aluminio inyectado a alta presión, y con grado de protección IP66/IK08/Clase I y temperatura de color 4000ºK, incluído protecciones contra sobretensiones para tensiones límites de hasta 10 kV, caja de empalmes IP55, portafusible y fusible de 2A, así como p.p. de cableado tipo RV-K de sección 3x2,5 mm2 de Cu. para conexionado de luminaria hasta caja de empalmes ubicada en pared. Incluido también soporte proyector a pared. Puesto en obra, instalado, funcionando y con instalación de puesta a tierra para menos de 30 Ohmios.
</t>
  </si>
  <si>
    <t>02.01.04</t>
  </si>
  <si>
    <t>LUMINARIA BVP111 LED 31,1W 4000ºK O SIMILAR</t>
  </si>
  <si>
    <t xml:space="preserve">Suministro e instalación de proyector para alumbrado público vial de LED, de la casa PHILIPS BVP111 T25 LED51-4S/740 PS o equivalente de potencia 31,1W y 5.100 lm, con regulación para sistema de telegestión en cuadro; formada por carcasa de aluminio inyectado a alta presión, y con grado de protección IP66/IK08/Clase I y temperatura de color 4000ºK, incluído protecciones contra sobretensiones para tensiones límites de hasta 10 kV, caja de empalmes IP55, portafusible y fusible de 2A, así como p.p. de cableado tipo RV-K de sección 3x2,5 mm2 de Cu. para conexionado de luminaria hasta caja de empalmes ubicada en pared. Incluido también soporte proyector a pared. Puesto en obra, instalado, funcionando y con instalación de puesta a tierra para menos de 30 Ohmios.
</t>
  </si>
  <si>
    <t>02.01.05</t>
  </si>
  <si>
    <t>02.01.06</t>
  </si>
  <si>
    <t>m.</t>
  </si>
  <si>
    <t>LINEA A.P. RV-K 0,6/1kV 5x4 mm2  Cu. SOBRE PARED</t>
  </si>
  <si>
    <t xml:space="preserve">Suministro e instalación de línea de alimentación para alumbrado público, sobre pared, formada por cable de cobre RV-K de sección 5x4 mm2, de 0,6/1 kV con aislamiento de XLPE para tendidos aéreos, incluido p.p. de tubo PVC rígido de diámetro 32 mm y pequeño material para soporte tubo. Totalmente instalada, conexionada y funcionando.
</t>
  </si>
  <si>
    <t>C02 - ENLACE BUENOS AIRES (Proyectores 31,1W)</t>
  </si>
  <si>
    <t>02.01</t>
  </si>
  <si>
    <t xml:space="preserve">02.02        </t>
  </si>
  <si>
    <t>02.02.01</t>
  </si>
  <si>
    <t>02.02.02</t>
  </si>
  <si>
    <t>02.02</t>
  </si>
  <si>
    <t xml:space="preserve">02.03        </t>
  </si>
  <si>
    <t>02.03.01</t>
  </si>
  <si>
    <t>02.03.02</t>
  </si>
  <si>
    <t>02.03</t>
  </si>
  <si>
    <t>02</t>
  </si>
  <si>
    <t xml:space="preserve">03           </t>
  </si>
  <si>
    <t>PROYECTO ALUMBRADO PUBLICO CUADRO C03 - TEIS TRONCO</t>
  </si>
  <si>
    <t xml:space="preserve">03.01        </t>
  </si>
  <si>
    <t>03.01.01</t>
  </si>
  <si>
    <t>C03 - TEIS TRONCO</t>
  </si>
  <si>
    <t>03.01.02</t>
  </si>
  <si>
    <t>LUMINARIA BGP282 LED 64 W DM21 4000ºK O EQUIVALENTE</t>
  </si>
  <si>
    <t xml:space="preserve">Suministro e instalación de luminaria para alumbrado público vial de LED, de la casa PHILIPS BGP282 T25 1xLED110-4S/740 FP DM21 FG-AR o equivalente de potencia 64 W y 11.000 lm, con regulación para sistema de telegestión en cuadro; formada por carcasa de aluminio inyectado a alta presión, y con grado de protección IP66/IK08/Clase I y temperatura de color 4000ºK, incluído protecciones contra sobretensiones para tensiones límites de hasta 10 kV, caja de empalmes IP55, portafusible y fusible de 2A mínimo, así como p.p. de cableado tipo RV-K de sección 3x2,5 mm2 de Cu. para conexionado de luminaria hasta caja de empalmes ubicada en poste, pared y/o puerta báculo. Puesto en obra, instalada, funcionando y con instalación de puesta a tierra para menos de 30 Ohmios.
</t>
  </si>
  <si>
    <t>03.01.03</t>
  </si>
  <si>
    <t>CUADRO PROTECCIÓN Y MANDO A.P. 4 SALIDAS/TRIFASICO</t>
  </si>
  <si>
    <t xml:space="preserve">Suministro de cuadro de protección y mando trifásico para alumbrado público de 4 salidas de 4x40A de general según esquema unifilar, montado en armario estanco de PVC Edigal o similar con un grado de protección mínimo IP55 y un IK10. Incluido aparamenta de la casa Schneider o similar, con protecciones magnetotérmicas y protecciones diferenciales de 4x25/300 mA rearmables, protecciones contra sobretensiones permanentes y transitorias de tipo 2 de la casa CIRPROTEC o similar con su protección magnetotérmica. Se incluye p.p. de pequeno material y reserva de espacio mínimo en envolvente de 28 módulos para los equipos de telegestión en cuadro y adaptación de puesta a tierra por debajo de 30 Ohmios. Totalmente instalado, funcionando y entrega de CIE para tramitación en la Consellería de Industria de la Xunta de Galicia. Se incluye también el desmontaje del cuadro existente y su tralado a gestión de residuos. 
</t>
  </si>
  <si>
    <t>03.01</t>
  </si>
  <si>
    <t xml:space="preserve">03.02        </t>
  </si>
  <si>
    <t>03.02.01</t>
  </si>
  <si>
    <t>03.02.02</t>
  </si>
  <si>
    <t>03.02</t>
  </si>
  <si>
    <t xml:space="preserve">03.03        </t>
  </si>
  <si>
    <t>03.03.01</t>
  </si>
  <si>
    <t>03.03.02</t>
  </si>
  <si>
    <t>03.03</t>
  </si>
  <si>
    <t>03</t>
  </si>
  <si>
    <t>SUMA TOTAL IMPORTE CAPITULOS SIN IVA</t>
  </si>
  <si>
    <t xml:space="preserve">PARTIDAS NO INCLUIDAS </t>
  </si>
  <si>
    <t>Descripción</t>
  </si>
  <si>
    <t>Cantidad</t>
  </si>
  <si>
    <t>Importe</t>
  </si>
  <si>
    <t>SUMA TOTAL IMPORTE PARTIDAS NO INCLUIDAS  SIN IVA</t>
  </si>
  <si>
    <t>SUMA TOTAL IMPORTE CAPITULOS Y PARTIDAS NO INCLUIDAS SIN IVA</t>
  </si>
  <si>
    <t>Importe sin IVA</t>
  </si>
  <si>
    <t>ALUMBRADO PUBLICO CUADRO C01 - ENLACE ALFONSO XIII</t>
  </si>
  <si>
    <t>ALUMBRADO PUBLICO CUADRO C02 - ENLACE BUENOS AIRES</t>
  </si>
  <si>
    <t>ALUMBRADO PUBLICO CUADRO C03 - TEIS TRONCO</t>
  </si>
  <si>
    <t>PARTIDAS NO INCLUIDAS</t>
  </si>
  <si>
    <t>Fecha:</t>
  </si>
  <si>
    <t>Firma: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</si>
</sst>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quot;€&quot;"/>
  </numFmts>
  <fonts count="20">
    <font>
      <sz val="11"/>
      <color theme="1"/>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b/>
      <sz val="14"/>
      <color theme="1"/>
      <name val="Calibri"/>
      <family val="2"/>
      <scheme val="minor"/>
    </font>
    <font>
      <b/>
      <i/>
      <sz val="10"/>
      <color theme="1"/>
      <name val="Calibri"/>
      <family val="2"/>
      <scheme val="minor"/>
    </font>
    <font>
      <b/>
      <sz val="11"/>
      <color theme="1"/>
      <name val="Calibri"/>
      <family val="2"/>
      <scheme val="minor"/>
    </font>
    <font>
      <sz val="11"/>
      <color theme="1"/>
      <name val="Aptos Narrow"/>
      <family val="2"/>
    </font>
    <font>
      <b/>
      <sz val="11"/>
      <color theme="0"/>
      <name val="Aptos Narrow"/>
      <family val="2"/>
    </font>
    <font>
      <b/>
      <sz val="8"/>
      <color rgb="FF000000"/>
      <name val="Calibri"/>
      <family val="2"/>
    </font>
    <font>
      <sz val="11"/>
      <color rgb="FF0070C0"/>
      <name val="Aptos Narrow"/>
      <family val="2"/>
    </font>
    <font>
      <b/>
      <sz val="8"/>
      <color theme="0"/>
      <name val="Aptos Narrow"/>
      <family val="2"/>
    </font>
    <font>
      <sz val="9"/>
      <color theme="0"/>
      <name val="Aptos Narrow"/>
      <family val="2"/>
    </font>
    <font>
      <sz val="11"/>
      <color theme="0"/>
      <name val="Aptos Narrow"/>
      <family val="2"/>
    </font>
    <font>
      <b/>
      <sz val="12"/>
      <color theme="0"/>
      <name val="Aptos Narrow"/>
      <family val="2"/>
    </font>
    <font>
      <sz val="11"/>
      <color theme="1"/>
      <name val="Book Antiqua"/>
      <family val="1"/>
    </font>
    <font>
      <b/>
      <sz val="10"/>
      <color theme="0"/>
      <name val="Aptos Narrow"/>
      <family val="2"/>
    </font>
    <font>
      <b/>
      <sz val="8"/>
      <color rgb="FF000000"/>
      <name val="Calibri"/>
      <family val="2"/>
      <scheme val="minor"/>
    </font>
    <font>
      <sz val="8"/>
      <color rgb="FF000000"/>
      <name val="Calibri"/>
      <family val="2"/>
      <scheme val="minor"/>
    </font>
    <font>
      <b/>
      <sz val="10"/>
      <color rgb="FF000000"/>
      <name val="Calibri"/>
      <family val="2"/>
    </font>
  </fonts>
  <fills count="12">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8"/>
        <bgColor indexed="64"/>
      </patternFill>
    </fill>
    <fill>
      <patternFill patternType="solid">
        <fgColor theme="1"/>
        <bgColor indexed="64"/>
      </patternFill>
    </fill>
    <fill>
      <patternFill patternType="solid">
        <fgColor theme="3" tint="0.749992370372631"/>
        <bgColor rgb="FF000000"/>
      </patternFill>
    </fill>
    <fill>
      <patternFill patternType="solid">
        <fgColor theme="3" tint="0.749992370372631"/>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rgb="FF99CCFF"/>
        <bgColor rgb="FF000000"/>
      </patternFill>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62">
    <xf numFmtId="0" fontId="0" fillId="0" borderId="0" xfId="0"/>
    <xf numFmtId="0" fontId="3" fillId="0" borderId="0" xfId="0" applyFont="1"/>
    <xf numFmtId="0" fontId="4"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vertical="top" wrapText="1"/>
    </xf>
    <xf numFmtId="49" fontId="5" fillId="0" borderId="0" xfId="0" applyNumberFormat="1" applyFont="1" applyAlignment="1">
      <alignment horizontal="right" vertical="top"/>
    </xf>
    <xf numFmtId="49" fontId="2" fillId="3" borderId="0" xfId="0" applyNumberFormat="1" applyFont="1" applyFill="1" applyAlignment="1">
      <alignment vertical="top"/>
    </xf>
    <xf numFmtId="49" fontId="2" fillId="3" borderId="0" xfId="0" applyNumberFormat="1" applyFont="1" applyFill="1" applyAlignment="1">
      <alignment vertical="top" wrapText="1"/>
    </xf>
    <xf numFmtId="0" fontId="2" fillId="3" borderId="0" xfId="0" applyFont="1" applyFill="1" applyAlignment="1">
      <alignment vertical="top"/>
    </xf>
    <xf numFmtId="3" fontId="2" fillId="2" borderId="0" xfId="0" applyNumberFormat="1" applyFont="1" applyFill="1" applyAlignment="1">
      <alignment vertical="top"/>
    </xf>
    <xf numFmtId="4" fontId="2" fillId="2" borderId="0" xfId="0" applyNumberFormat="1" applyFont="1" applyFill="1" applyAlignment="1">
      <alignment vertical="top"/>
    </xf>
    <xf numFmtId="49" fontId="2" fillId="4" borderId="0" xfId="0" applyNumberFormat="1" applyFont="1" applyFill="1" applyAlignment="1">
      <alignment vertical="top"/>
    </xf>
    <xf numFmtId="49" fontId="2" fillId="4" borderId="0" xfId="0" applyNumberFormat="1" applyFont="1" applyFill="1" applyAlignment="1">
      <alignment vertical="top" wrapText="1"/>
    </xf>
    <xf numFmtId="0" fontId="2" fillId="4" borderId="0" xfId="0" applyFont="1" applyFill="1" applyAlignment="1">
      <alignment vertical="top"/>
    </xf>
    <xf numFmtId="49" fontId="2" fillId="0" borderId="0" xfId="0" applyNumberFormat="1" applyFont="1" applyAlignment="1">
      <alignment vertical="top"/>
    </xf>
    <xf numFmtId="49" fontId="1" fillId="0" borderId="0" xfId="0" applyNumberFormat="1" applyFont="1" applyAlignment="1">
      <alignment vertical="top"/>
    </xf>
    <xf numFmtId="49" fontId="1" fillId="0" borderId="0" xfId="0" applyNumberFormat="1" applyFont="1" applyAlignment="1">
      <alignment vertical="top" wrapText="1"/>
    </xf>
    <xf numFmtId="0" fontId="1" fillId="0" borderId="0" xfId="0" applyFont="1" applyAlignment="1">
      <alignment vertical="top"/>
    </xf>
    <xf numFmtId="4" fontId="1" fillId="2" borderId="0" xfId="0" applyNumberFormat="1" applyFont="1" applyFill="1" applyAlignment="1">
      <alignment vertical="top"/>
    </xf>
    <xf numFmtId="0" fontId="1" fillId="0" borderId="0" xfId="0" applyFont="1" applyAlignment="1">
      <alignment vertical="top" wrapText="1"/>
    </xf>
    <xf numFmtId="4" fontId="1" fillId="0" borderId="0" xfId="0" applyNumberFormat="1" applyFont="1" applyAlignment="1">
      <alignment vertical="top"/>
    </xf>
    <xf numFmtId="0" fontId="1" fillId="5" borderId="0" xfId="0" applyFont="1" applyFill="1" applyAlignment="1">
      <alignment vertical="top"/>
    </xf>
    <xf numFmtId="0" fontId="1" fillId="5" borderId="0" xfId="0" applyFont="1" applyFill="1" applyAlignment="1">
      <alignment vertical="top" wrapText="1"/>
    </xf>
    <xf numFmtId="3" fontId="1" fillId="0" borderId="0" xfId="0" applyNumberFormat="1" applyFont="1" applyAlignment="1">
      <alignment vertical="top"/>
    </xf>
    <xf numFmtId="49" fontId="5" fillId="0" borderId="0" xfId="0" applyNumberFormat="1" applyFont="1" applyAlignment="1">
      <alignment horizontal="right" vertical="top" wrapText="1"/>
    </xf>
    <xf numFmtId="0" fontId="9" fillId="7" borderId="0" xfId="1" applyFont="1" applyFill="1" applyAlignment="1">
      <alignment vertical="top"/>
    </xf>
    <xf numFmtId="0" fontId="7" fillId="8" borderId="0" xfId="1" applyFill="1" applyAlignment="1">
      <alignment horizontal="center" vertical="center" wrapText="1"/>
    </xf>
    <xf numFmtId="164" fontId="10" fillId="8" borderId="0" xfId="1" applyNumberFormat="1" applyFont="1" applyFill="1" applyAlignment="1">
      <alignment horizontal="right" vertical="center" wrapText="1"/>
    </xf>
    <xf numFmtId="164" fontId="7" fillId="8" borderId="0" xfId="1" applyNumberFormat="1" applyFill="1" applyAlignment="1">
      <alignment horizontal="right" vertical="center" wrapText="1"/>
    </xf>
    <xf numFmtId="0" fontId="7" fillId="9" borderId="0" xfId="1" applyFill="1"/>
    <xf numFmtId="0" fontId="7" fillId="0" borderId="0" xfId="1"/>
    <xf numFmtId="164" fontId="11" fillId="10" borderId="0" xfId="1" applyNumberFormat="1" applyFont="1" applyFill="1" applyAlignment="1">
      <alignment horizontal="center" vertical="center" wrapText="1"/>
    </xf>
    <xf numFmtId="164" fontId="11" fillId="10" borderId="0" xfId="1" applyNumberFormat="1" applyFont="1" applyFill="1" applyAlignment="1">
      <alignment horizontal="right" vertical="center" wrapText="1"/>
    </xf>
    <xf numFmtId="0" fontId="7" fillId="6" borderId="0" xfId="1" applyFill="1"/>
    <xf numFmtId="4" fontId="12" fillId="6" borderId="0" xfId="1" applyNumberFormat="1" applyFont="1" applyFill="1" applyAlignment="1">
      <alignment horizontal="left" vertical="top" wrapText="1"/>
    </xf>
    <xf numFmtId="49" fontId="13" fillId="6" borderId="0" xfId="1" applyNumberFormat="1" applyFont="1" applyFill="1" applyAlignment="1">
      <alignment horizontal="left" vertical="center" wrapText="1"/>
    </xf>
    <xf numFmtId="0" fontId="13" fillId="6" borderId="0" xfId="1" applyFont="1" applyFill="1" applyAlignment="1">
      <alignment horizontal="left" vertical="center" wrapText="1"/>
    </xf>
    <xf numFmtId="0" fontId="13" fillId="6" borderId="0" xfId="1" applyFont="1" applyFill="1" applyAlignment="1">
      <alignment horizontal="center" vertical="center" wrapText="1"/>
    </xf>
    <xf numFmtId="0" fontId="15" fillId="0" borderId="0" xfId="0" applyFont="1" applyAlignment="1">
      <alignment horizontal="left" vertical="center"/>
    </xf>
    <xf numFmtId="0" fontId="2" fillId="3" borderId="0" xfId="0" applyFont="1" applyFill="1" applyAlignment="1">
      <alignment horizontal="center" vertical="top"/>
    </xf>
    <xf numFmtId="0" fontId="16" fillId="6" borderId="0" xfId="1" applyFont="1" applyFill="1" applyAlignment="1">
      <alignment horizontal="right"/>
    </xf>
    <xf numFmtId="165" fontId="8" fillId="6" borderId="0" xfId="1" applyNumberFormat="1" applyFont="1" applyFill="1" applyAlignment="1">
      <alignment horizontal="right"/>
    </xf>
    <xf numFmtId="164" fontId="16" fillId="6" borderId="0" xfId="1" applyNumberFormat="1" applyFont="1" applyFill="1" applyAlignment="1">
      <alignment horizontal="right" vertical="center" wrapText="1"/>
    </xf>
    <xf numFmtId="164" fontId="14" fillId="0" borderId="0" xfId="1" applyNumberFormat="1" applyFont="1" applyAlignment="1">
      <alignment horizontal="right" vertical="center" wrapText="1"/>
    </xf>
    <xf numFmtId="0" fontId="7" fillId="0" borderId="1" xfId="1" applyBorder="1"/>
    <xf numFmtId="0" fontId="7" fillId="0" borderId="2" xfId="1" applyBorder="1"/>
    <xf numFmtId="0" fontId="17" fillId="11" borderId="0" xfId="0" applyFont="1" applyFill="1" applyAlignment="1">
      <alignment vertical="top"/>
    </xf>
    <xf numFmtId="0" fontId="17" fillId="11" borderId="0" xfId="0" applyFont="1" applyFill="1" applyAlignment="1">
      <alignment vertical="top" wrapText="1"/>
    </xf>
    <xf numFmtId="0" fontId="17" fillId="0" borderId="0" xfId="0" applyFont="1" applyAlignment="1">
      <alignment vertical="top"/>
    </xf>
    <xf numFmtId="0" fontId="18" fillId="0" borderId="0" xfId="0" applyFont="1" applyAlignment="1">
      <alignment vertical="top"/>
    </xf>
    <xf numFmtId="0" fontId="18" fillId="0" borderId="0" xfId="0" applyFont="1" applyAlignment="1">
      <alignment vertical="top" wrapText="1"/>
    </xf>
    <xf numFmtId="0" fontId="19" fillId="7" borderId="0" xfId="1" applyFont="1" applyFill="1" applyAlignment="1">
      <alignment horizontal="left" vertical="top" wrapText="1"/>
    </xf>
    <xf numFmtId="0" fontId="8" fillId="6" borderId="0" xfId="1" applyFont="1" applyFill="1" applyAlignment="1">
      <alignment horizontal="right"/>
    </xf>
    <xf numFmtId="164" fontId="14" fillId="6" borderId="0" xfId="1" applyNumberFormat="1" applyFont="1" applyFill="1" applyAlignment="1">
      <alignment horizontal="right" vertical="center" wrapText="1"/>
    </xf>
    <xf numFmtId="0" fontId="17" fillId="11" borderId="0" xfId="0" applyFont="1" applyFill="1" applyAlignment="1">
      <alignment vertical="top"/>
    </xf>
    <xf numFmtId="0" fontId="6" fillId="0" borderId="0" xfId="0" applyFont="1" applyAlignment="1">
      <alignment horizontal="left" vertical="center" wrapText="1"/>
    </xf>
    <xf numFmtId="0" fontId="7" fillId="0" borderId="3" xfId="1" applyBorder="1" applyAlignment="1">
      <alignment horizontal="left" vertical="top"/>
    </xf>
    <xf numFmtId="0" fontId="7" fillId="0" borderId="4" xfId="1" applyBorder="1" applyAlignment="1">
      <alignment horizontal="left" vertical="top"/>
    </xf>
    <xf numFmtId="0" fontId="7" fillId="0" borderId="5" xfId="1" applyBorder="1" applyAlignment="1">
      <alignment horizontal="left" vertical="top"/>
    </xf>
    <xf numFmtId="0" fontId="7" fillId="0" borderId="6" xfId="1" applyBorder="1" applyAlignment="1">
      <alignment horizontal="left" vertical="top"/>
    </xf>
    <xf numFmtId="0" fontId="7" fillId="0" borderId="7" xfId="1" applyBorder="1" applyAlignment="1">
      <alignment horizontal="left" vertical="top"/>
    </xf>
    <xf numFmtId="0" fontId="7" fillId="0" borderId="8" xfId="1" applyBorder="1" applyAlignment="1">
      <alignment horizontal="left" vertical="top"/>
    </xf>
  </cellXfs>
  <cellStyles count="2">
    <cellStyle name="Normal" xfId="0" builtinId="0"/>
    <cellStyle name="Normal 2" xfId="1" xr:uid="{EC5CA40F-89FE-47AB-B2B4-EFEEDEC0D94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8"/>
  <sheetViews>
    <sheetView showGridLines="0" tabSelected="1" workbookViewId="0">
      <pane xSplit="4" ySplit="3" topLeftCell="E149" activePane="bottomRight" state="frozen"/>
      <selection pane="bottomRight" activeCell="A163" sqref="A163:C163"/>
      <selection pane="bottomLeft" activeCell="A4" sqref="A4"/>
      <selection pane="topRight" activeCell="E1" sqref="E1"/>
    </sheetView>
  </sheetViews>
  <sheetFormatPr defaultColWidth="11.42578125" defaultRowHeight="14.45"/>
  <cols>
    <col min="1" max="1" width="15.5703125" bestFit="1" customWidth="1"/>
    <col min="2" max="2" width="6.5703125" customWidth="1"/>
    <col min="3" max="3" width="3.7109375" customWidth="1"/>
    <col min="4" max="4" width="32.85546875" customWidth="1"/>
    <col min="5" max="5" width="33.42578125" bestFit="1" customWidth="1"/>
    <col min="6" max="6" width="2.85546875" customWidth="1"/>
    <col min="7" max="7" width="8.5703125" customWidth="1"/>
    <col min="8" max="8" width="8.140625" customWidth="1"/>
    <col min="9" max="9" width="6.5703125" customWidth="1"/>
    <col min="10" max="10" width="11.140625" customWidth="1"/>
    <col min="11" max="11" width="10" bestFit="1" customWidth="1"/>
    <col min="12" max="13" width="7.85546875" customWidth="1"/>
  </cols>
  <sheetData>
    <row r="1" spans="1:13">
      <c r="A1" s="1" t="s">
        <v>0</v>
      </c>
      <c r="B1" s="1"/>
      <c r="C1" s="1"/>
      <c r="D1" s="1"/>
      <c r="E1" s="1"/>
      <c r="F1" s="1"/>
      <c r="G1" s="1"/>
      <c r="H1" s="1"/>
      <c r="I1" s="1"/>
      <c r="J1" s="1"/>
      <c r="K1" s="1"/>
      <c r="L1" s="1"/>
      <c r="M1" s="1"/>
    </row>
    <row r="2" spans="1:13" ht="18">
      <c r="A2" s="2" t="s">
        <v>1</v>
      </c>
      <c r="B2" s="2"/>
      <c r="C2" s="2"/>
      <c r="D2" s="2"/>
      <c r="E2" s="2"/>
      <c r="F2" s="2"/>
      <c r="G2" s="2"/>
      <c r="H2" s="2"/>
      <c r="I2" s="2"/>
      <c r="J2" s="2"/>
      <c r="K2" s="2"/>
      <c r="L2" s="2"/>
      <c r="M2" s="2"/>
    </row>
    <row r="3" spans="1:13" ht="27.6">
      <c r="A3" s="3" t="s">
        <v>2</v>
      </c>
      <c r="B3" s="3" t="s">
        <v>3</v>
      </c>
      <c r="C3" s="3" t="s">
        <v>4</v>
      </c>
      <c r="D3" s="4" t="s">
        <v>5</v>
      </c>
      <c r="E3" s="3" t="s">
        <v>6</v>
      </c>
      <c r="F3" s="5" t="s">
        <v>7</v>
      </c>
      <c r="G3" s="5" t="s">
        <v>8</v>
      </c>
      <c r="H3" s="5" t="s">
        <v>9</v>
      </c>
      <c r="I3" s="5" t="s">
        <v>10</v>
      </c>
      <c r="J3" s="5" t="s">
        <v>11</v>
      </c>
      <c r="K3" s="5" t="s">
        <v>12</v>
      </c>
      <c r="L3" s="24" t="s">
        <v>13</v>
      </c>
      <c r="M3" s="5" t="s">
        <v>14</v>
      </c>
    </row>
    <row r="4" spans="1:13" ht="20.45">
      <c r="A4" s="6" t="s">
        <v>15</v>
      </c>
      <c r="B4" s="6" t="s">
        <v>16</v>
      </c>
      <c r="C4" s="6" t="s">
        <v>4</v>
      </c>
      <c r="D4" s="7" t="s">
        <v>17</v>
      </c>
      <c r="E4" s="8"/>
      <c r="F4" s="8"/>
      <c r="G4" s="8"/>
      <c r="H4" s="8"/>
      <c r="I4" s="8"/>
      <c r="J4" s="8"/>
      <c r="K4" s="9">
        <f>K49</f>
        <v>1</v>
      </c>
      <c r="L4" s="10">
        <f>L49</f>
        <v>0</v>
      </c>
      <c r="M4" s="10">
        <f>M49</f>
        <v>0</v>
      </c>
    </row>
    <row r="5" spans="1:13" ht="20.45">
      <c r="A5" s="11" t="s">
        <v>18</v>
      </c>
      <c r="B5" s="11" t="s">
        <v>16</v>
      </c>
      <c r="C5" s="11" t="s">
        <v>19</v>
      </c>
      <c r="D5" s="12" t="s">
        <v>20</v>
      </c>
      <c r="E5" s="13"/>
      <c r="F5" s="13"/>
      <c r="G5" s="13"/>
      <c r="H5" s="13"/>
      <c r="I5" s="13"/>
      <c r="J5" s="13"/>
      <c r="K5" s="10">
        <f>K21</f>
        <v>1</v>
      </c>
      <c r="L5" s="10">
        <f>L21</f>
        <v>0</v>
      </c>
      <c r="M5" s="10">
        <f>M21</f>
        <v>0</v>
      </c>
    </row>
    <row r="6" spans="1:13">
      <c r="A6" s="14" t="s">
        <v>21</v>
      </c>
      <c r="B6" s="15" t="s">
        <v>22</v>
      </c>
      <c r="C6" s="15" t="s">
        <v>23</v>
      </c>
      <c r="D6" s="16" t="s">
        <v>24</v>
      </c>
      <c r="E6" s="17"/>
      <c r="F6" s="17"/>
      <c r="G6" s="17"/>
      <c r="H6" s="17"/>
      <c r="I6" s="17"/>
      <c r="J6" s="17"/>
      <c r="K6" s="18">
        <f>K9</f>
        <v>51</v>
      </c>
      <c r="L6" s="18">
        <f>L9</f>
        <v>0</v>
      </c>
      <c r="M6" s="18">
        <f>M9</f>
        <v>0</v>
      </c>
    </row>
    <row r="7" spans="1:13" ht="51">
      <c r="A7" s="17"/>
      <c r="B7" s="17"/>
      <c r="C7" s="17"/>
      <c r="D7" s="19" t="s">
        <v>25</v>
      </c>
      <c r="E7" s="17"/>
      <c r="F7" s="17"/>
      <c r="G7" s="17"/>
      <c r="H7" s="17"/>
      <c r="I7" s="17"/>
      <c r="J7" s="17"/>
      <c r="K7" s="17"/>
      <c r="L7" s="17"/>
      <c r="M7" s="17"/>
    </row>
    <row r="8" spans="1:13">
      <c r="A8" s="17"/>
      <c r="B8" s="17"/>
      <c r="C8" s="17"/>
      <c r="D8" s="19"/>
      <c r="E8" s="15" t="s">
        <v>26</v>
      </c>
      <c r="F8" s="17">
        <v>51</v>
      </c>
      <c r="G8" s="20"/>
      <c r="H8" s="20"/>
      <c r="I8" s="20"/>
      <c r="J8" s="18">
        <f>F8*(G8+ (G8= 0))*(H8+ (H8= 0))*(I8+ (I8= 0))</f>
        <v>51</v>
      </c>
      <c r="K8" s="17"/>
      <c r="L8" s="17"/>
      <c r="M8" s="17"/>
    </row>
    <row r="9" spans="1:13">
      <c r="A9" s="17"/>
      <c r="B9" s="17"/>
      <c r="C9" s="17"/>
      <c r="D9" s="19"/>
      <c r="E9" s="17"/>
      <c r="F9" s="17"/>
      <c r="G9" s="17"/>
      <c r="H9" s="17"/>
      <c r="I9" s="17"/>
      <c r="J9" s="14" t="s">
        <v>21</v>
      </c>
      <c r="K9" s="10">
        <f>SUM(J8:J8)</f>
        <v>51</v>
      </c>
      <c r="L9" s="20"/>
      <c r="M9" s="10">
        <f>ROUND(L9*K9,2)</f>
        <v>0</v>
      </c>
    </row>
    <row r="10" spans="1:13" ht="3" customHeight="1">
      <c r="A10" s="21"/>
      <c r="B10" s="21"/>
      <c r="C10" s="21"/>
      <c r="D10" s="22"/>
      <c r="E10" s="21"/>
      <c r="F10" s="21"/>
      <c r="G10" s="21"/>
      <c r="H10" s="21"/>
      <c r="I10" s="21"/>
      <c r="J10" s="21"/>
      <c r="K10" s="21"/>
      <c r="L10" s="21"/>
      <c r="M10" s="21"/>
    </row>
    <row r="11" spans="1:13" ht="20.45">
      <c r="A11" s="14" t="s">
        <v>27</v>
      </c>
      <c r="B11" s="15" t="s">
        <v>22</v>
      </c>
      <c r="C11" s="15" t="s">
        <v>23</v>
      </c>
      <c r="D11" s="16" t="s">
        <v>28</v>
      </c>
      <c r="E11" s="17"/>
      <c r="F11" s="17"/>
      <c r="G11" s="17"/>
      <c r="H11" s="17"/>
      <c r="I11" s="17"/>
      <c r="J11" s="17"/>
      <c r="K11" s="18">
        <f>K14</f>
        <v>51</v>
      </c>
      <c r="L11" s="18">
        <f>L14</f>
        <v>0</v>
      </c>
      <c r="M11" s="18">
        <f>M14</f>
        <v>0</v>
      </c>
    </row>
    <row r="12" spans="1:13" ht="183.6">
      <c r="A12" s="17"/>
      <c r="B12" s="17"/>
      <c r="C12" s="17"/>
      <c r="D12" s="19" t="s">
        <v>29</v>
      </c>
      <c r="E12" s="17"/>
      <c r="F12" s="17"/>
      <c r="G12" s="17"/>
      <c r="H12" s="17"/>
      <c r="I12" s="17"/>
      <c r="J12" s="17"/>
      <c r="K12" s="17"/>
      <c r="L12" s="17"/>
      <c r="M12" s="17"/>
    </row>
    <row r="13" spans="1:13">
      <c r="A13" s="17"/>
      <c r="B13" s="17"/>
      <c r="C13" s="17"/>
      <c r="D13" s="19"/>
      <c r="E13" s="15" t="s">
        <v>26</v>
      </c>
      <c r="F13" s="17">
        <v>51</v>
      </c>
      <c r="G13" s="20"/>
      <c r="H13" s="20"/>
      <c r="I13" s="20"/>
      <c r="J13" s="18">
        <f>F13*(G13+ (G13= 0))*(H13+ (H13= 0))*(I13+ (I13= 0))</f>
        <v>51</v>
      </c>
      <c r="K13" s="17"/>
      <c r="L13" s="17"/>
      <c r="M13" s="17"/>
    </row>
    <row r="14" spans="1:13">
      <c r="A14" s="17"/>
      <c r="B14" s="17"/>
      <c r="C14" s="17"/>
      <c r="D14" s="19"/>
      <c r="E14" s="17"/>
      <c r="F14" s="17"/>
      <c r="G14" s="17"/>
      <c r="H14" s="17"/>
      <c r="I14" s="17"/>
      <c r="J14" s="14" t="s">
        <v>27</v>
      </c>
      <c r="K14" s="10">
        <f>SUM(J13:J13)</f>
        <v>51</v>
      </c>
      <c r="L14" s="20"/>
      <c r="M14" s="10">
        <f>ROUND(L14*K14,2)</f>
        <v>0</v>
      </c>
    </row>
    <row r="15" spans="1:13" ht="3" customHeight="1">
      <c r="A15" s="21"/>
      <c r="B15" s="21"/>
      <c r="C15" s="21"/>
      <c r="D15" s="22"/>
      <c r="E15" s="21"/>
      <c r="F15" s="21"/>
      <c r="G15" s="21"/>
      <c r="H15" s="21"/>
      <c r="I15" s="21"/>
      <c r="J15" s="21"/>
      <c r="K15" s="21"/>
      <c r="L15" s="21"/>
      <c r="M15" s="21"/>
    </row>
    <row r="16" spans="1:13" ht="20.45">
      <c r="A16" s="14" t="s">
        <v>30</v>
      </c>
      <c r="B16" s="15" t="s">
        <v>22</v>
      </c>
      <c r="C16" s="15" t="s">
        <v>23</v>
      </c>
      <c r="D16" s="16" t="s">
        <v>31</v>
      </c>
      <c r="E16" s="17"/>
      <c r="F16" s="17"/>
      <c r="G16" s="17"/>
      <c r="H16" s="17"/>
      <c r="I16" s="17"/>
      <c r="J16" s="17"/>
      <c r="K16" s="18">
        <f>K19</f>
        <v>1</v>
      </c>
      <c r="L16" s="18">
        <f>L19</f>
        <v>0</v>
      </c>
      <c r="M16" s="18">
        <f>M19</f>
        <v>0</v>
      </c>
    </row>
    <row r="17" spans="1:13" ht="255">
      <c r="A17" s="17"/>
      <c r="B17" s="17"/>
      <c r="C17" s="17"/>
      <c r="D17" s="19" t="s">
        <v>32</v>
      </c>
      <c r="E17" s="17"/>
      <c r="F17" s="17"/>
      <c r="G17" s="17"/>
      <c r="H17" s="17"/>
      <c r="I17" s="17"/>
      <c r="J17" s="17"/>
      <c r="K17" s="17"/>
      <c r="L17" s="17"/>
      <c r="M17" s="17"/>
    </row>
    <row r="18" spans="1:13">
      <c r="A18" s="17"/>
      <c r="B18" s="17"/>
      <c r="C18" s="17"/>
      <c r="D18" s="19"/>
      <c r="E18" s="15" t="s">
        <v>26</v>
      </c>
      <c r="F18" s="17">
        <v>1</v>
      </c>
      <c r="G18" s="20"/>
      <c r="H18" s="20"/>
      <c r="I18" s="20"/>
      <c r="J18" s="18">
        <f>F18*(G18+ (G18= 0))*(H18+ (H18= 0))*(I18+ (I18= 0))</f>
        <v>1</v>
      </c>
      <c r="K18" s="17"/>
      <c r="L18" s="17"/>
      <c r="M18" s="17"/>
    </row>
    <row r="19" spans="1:13">
      <c r="A19" s="17"/>
      <c r="B19" s="17"/>
      <c r="C19" s="17"/>
      <c r="D19" s="19"/>
      <c r="E19" s="17"/>
      <c r="F19" s="17"/>
      <c r="G19" s="17"/>
      <c r="H19" s="17"/>
      <c r="I19" s="17"/>
      <c r="J19" s="14" t="s">
        <v>30</v>
      </c>
      <c r="K19" s="10">
        <f>SUM(J18:J18)</f>
        <v>1</v>
      </c>
      <c r="L19" s="20"/>
      <c r="M19" s="10">
        <f>ROUND(L19*K19,2)</f>
        <v>0</v>
      </c>
    </row>
    <row r="20" spans="1:13" ht="3" customHeight="1">
      <c r="A20" s="21"/>
      <c r="B20" s="21"/>
      <c r="C20" s="21"/>
      <c r="D20" s="22"/>
      <c r="E20" s="21"/>
      <c r="F20" s="21"/>
      <c r="G20" s="21"/>
      <c r="H20" s="21"/>
      <c r="I20" s="21"/>
      <c r="J20" s="21"/>
      <c r="K20" s="21"/>
      <c r="L20" s="21"/>
      <c r="M20" s="21"/>
    </row>
    <row r="21" spans="1:13">
      <c r="A21" s="17"/>
      <c r="B21" s="17"/>
      <c r="C21" s="17"/>
      <c r="D21" s="19"/>
      <c r="E21" s="17"/>
      <c r="F21" s="17"/>
      <c r="G21" s="17"/>
      <c r="H21" s="17"/>
      <c r="I21" s="17"/>
      <c r="J21" s="14" t="s">
        <v>33</v>
      </c>
      <c r="K21" s="20">
        <v>1</v>
      </c>
      <c r="L21" s="10">
        <f>M9+M14+M19</f>
        <v>0</v>
      </c>
      <c r="M21" s="10">
        <f>ROUND(L21*K21,2)</f>
        <v>0</v>
      </c>
    </row>
    <row r="22" spans="1:13" ht="3" customHeight="1">
      <c r="A22" s="21"/>
      <c r="B22" s="21"/>
      <c r="C22" s="21"/>
      <c r="D22" s="22"/>
      <c r="E22" s="21"/>
      <c r="F22" s="21"/>
      <c r="G22" s="21"/>
      <c r="H22" s="21"/>
      <c r="I22" s="21"/>
      <c r="J22" s="21"/>
      <c r="K22" s="21"/>
      <c r="L22" s="21"/>
      <c r="M22" s="21"/>
    </row>
    <row r="23" spans="1:13" ht="20.45">
      <c r="A23" s="11" t="s">
        <v>34</v>
      </c>
      <c r="B23" s="11" t="s">
        <v>16</v>
      </c>
      <c r="C23" s="11" t="s">
        <v>19</v>
      </c>
      <c r="D23" s="12" t="s">
        <v>35</v>
      </c>
      <c r="E23" s="13"/>
      <c r="F23" s="13"/>
      <c r="G23" s="13"/>
      <c r="H23" s="13"/>
      <c r="I23" s="13"/>
      <c r="J23" s="13"/>
      <c r="K23" s="10">
        <f>K34</f>
        <v>1</v>
      </c>
      <c r="L23" s="10">
        <f>L34</f>
        <v>0</v>
      </c>
      <c r="M23" s="10">
        <f>M34</f>
        <v>0</v>
      </c>
    </row>
    <row r="24" spans="1:13">
      <c r="A24" s="14" t="s">
        <v>36</v>
      </c>
      <c r="B24" s="15" t="s">
        <v>22</v>
      </c>
      <c r="C24" s="15" t="s">
        <v>4</v>
      </c>
      <c r="D24" s="16" t="s">
        <v>37</v>
      </c>
      <c r="E24" s="17"/>
      <c r="F24" s="17"/>
      <c r="G24" s="17"/>
      <c r="H24" s="17"/>
      <c r="I24" s="17"/>
      <c r="J24" s="17"/>
      <c r="K24" s="18">
        <f>K27</f>
        <v>1</v>
      </c>
      <c r="L24" s="18">
        <f>L27</f>
        <v>0</v>
      </c>
      <c r="M24" s="18">
        <f>M27</f>
        <v>0</v>
      </c>
    </row>
    <row r="25" spans="1:13" ht="357">
      <c r="A25" s="17"/>
      <c r="B25" s="17"/>
      <c r="C25" s="17"/>
      <c r="D25" s="19" t="s">
        <v>38</v>
      </c>
      <c r="E25" s="17"/>
      <c r="F25" s="17"/>
      <c r="G25" s="17"/>
      <c r="H25" s="17"/>
      <c r="I25" s="17"/>
      <c r="J25" s="17"/>
      <c r="K25" s="17"/>
      <c r="L25" s="17"/>
      <c r="M25" s="17"/>
    </row>
    <row r="26" spans="1:13">
      <c r="A26" s="17"/>
      <c r="B26" s="17"/>
      <c r="C26" s="17"/>
      <c r="D26" s="19"/>
      <c r="E26" s="15" t="s">
        <v>26</v>
      </c>
      <c r="F26" s="17">
        <v>1</v>
      </c>
      <c r="G26" s="20"/>
      <c r="H26" s="20"/>
      <c r="I26" s="20"/>
      <c r="J26" s="18">
        <f>F26*(G26+ (G26= 0))*(H26+ (H26= 0))*(I26+ (I26= 0))</f>
        <v>1</v>
      </c>
      <c r="K26" s="17"/>
      <c r="L26" s="17"/>
      <c r="M26" s="17"/>
    </row>
    <row r="27" spans="1:13">
      <c r="A27" s="17"/>
      <c r="B27" s="17"/>
      <c r="C27" s="17"/>
      <c r="D27" s="19"/>
      <c r="E27" s="17"/>
      <c r="F27" s="17"/>
      <c r="G27" s="17"/>
      <c r="H27" s="17"/>
      <c r="I27" s="17"/>
      <c r="J27" s="14" t="s">
        <v>39</v>
      </c>
      <c r="K27" s="10">
        <f>SUM(J26:J26)</f>
        <v>1</v>
      </c>
      <c r="L27" s="20"/>
      <c r="M27" s="10">
        <f>ROUND(L27*K27,2)</f>
        <v>0</v>
      </c>
    </row>
    <row r="28" spans="1:13" ht="3" customHeight="1">
      <c r="A28" s="21"/>
      <c r="B28" s="21"/>
      <c r="C28" s="21"/>
      <c r="D28" s="22"/>
      <c r="E28" s="21"/>
      <c r="F28" s="21"/>
      <c r="G28" s="21"/>
      <c r="H28" s="21"/>
      <c r="I28" s="21"/>
      <c r="J28" s="21"/>
      <c r="K28" s="21"/>
      <c r="L28" s="21"/>
      <c r="M28" s="21"/>
    </row>
    <row r="29" spans="1:13">
      <c r="A29" s="14" t="s">
        <v>40</v>
      </c>
      <c r="B29" s="15" t="s">
        <v>22</v>
      </c>
      <c r="C29" s="15" t="s">
        <v>4</v>
      </c>
      <c r="D29" s="16" t="s">
        <v>41</v>
      </c>
      <c r="E29" s="17"/>
      <c r="F29" s="17"/>
      <c r="G29" s="17"/>
      <c r="H29" s="17"/>
      <c r="I29" s="17"/>
      <c r="J29" s="17"/>
      <c r="K29" s="18">
        <f>K32</f>
        <v>1</v>
      </c>
      <c r="L29" s="18">
        <f>L32</f>
        <v>0</v>
      </c>
      <c r="M29" s="18">
        <f>M32</f>
        <v>0</v>
      </c>
    </row>
    <row r="30" spans="1:13" ht="265.14999999999998">
      <c r="A30" s="17"/>
      <c r="B30" s="17"/>
      <c r="C30" s="17"/>
      <c r="D30" s="19" t="s">
        <v>42</v>
      </c>
      <c r="E30" s="17"/>
      <c r="F30" s="17"/>
      <c r="G30" s="17"/>
      <c r="H30" s="17"/>
      <c r="I30" s="17"/>
      <c r="J30" s="17"/>
      <c r="K30" s="17"/>
      <c r="L30" s="17"/>
      <c r="M30" s="17"/>
    </row>
    <row r="31" spans="1:13">
      <c r="A31" s="17"/>
      <c r="B31" s="17"/>
      <c r="C31" s="17"/>
      <c r="D31" s="19"/>
      <c r="E31" s="15" t="s">
        <v>26</v>
      </c>
      <c r="F31" s="17">
        <v>1</v>
      </c>
      <c r="G31" s="20"/>
      <c r="H31" s="20"/>
      <c r="I31" s="20"/>
      <c r="J31" s="18">
        <f>F31*(G31+ (G31= 0))*(H31+ (H31= 0))*(I31+ (I31= 0))</f>
        <v>1</v>
      </c>
      <c r="K31" s="17"/>
      <c r="L31" s="17"/>
      <c r="M31" s="17"/>
    </row>
    <row r="32" spans="1:13">
      <c r="A32" s="17"/>
      <c r="B32" s="17"/>
      <c r="C32" s="17"/>
      <c r="D32" s="19"/>
      <c r="E32" s="17"/>
      <c r="F32" s="17"/>
      <c r="G32" s="17"/>
      <c r="H32" s="17"/>
      <c r="I32" s="17"/>
      <c r="J32" s="14" t="s">
        <v>43</v>
      </c>
      <c r="K32" s="10">
        <f>SUM(J31:J31)</f>
        <v>1</v>
      </c>
      <c r="L32" s="20"/>
      <c r="M32" s="10">
        <f>ROUND(L32*K32,2)</f>
        <v>0</v>
      </c>
    </row>
    <row r="33" spans="1:13" ht="3" customHeight="1">
      <c r="A33" s="21"/>
      <c r="B33" s="21"/>
      <c r="C33" s="21"/>
      <c r="D33" s="22"/>
      <c r="E33" s="21"/>
      <c r="F33" s="21"/>
      <c r="G33" s="21"/>
      <c r="H33" s="21"/>
      <c r="I33" s="21"/>
      <c r="J33" s="21"/>
      <c r="K33" s="21"/>
      <c r="L33" s="21"/>
      <c r="M33" s="21"/>
    </row>
    <row r="34" spans="1:13">
      <c r="A34" s="17"/>
      <c r="B34" s="17"/>
      <c r="C34" s="17"/>
      <c r="D34" s="19"/>
      <c r="E34" s="17"/>
      <c r="F34" s="17"/>
      <c r="G34" s="17"/>
      <c r="H34" s="17"/>
      <c r="I34" s="17"/>
      <c r="J34" s="14" t="s">
        <v>44</v>
      </c>
      <c r="K34" s="20">
        <v>1</v>
      </c>
      <c r="L34" s="10">
        <f>M27+M32</f>
        <v>0</v>
      </c>
      <c r="M34" s="10">
        <f>ROUND(L34*K34,2)</f>
        <v>0</v>
      </c>
    </row>
    <row r="35" spans="1:13" ht="3" customHeight="1">
      <c r="A35" s="21"/>
      <c r="B35" s="21"/>
      <c r="C35" s="21"/>
      <c r="D35" s="22"/>
      <c r="E35" s="21"/>
      <c r="F35" s="21"/>
      <c r="G35" s="21"/>
      <c r="H35" s="21"/>
      <c r="I35" s="21"/>
      <c r="J35" s="21"/>
      <c r="K35" s="21"/>
      <c r="L35" s="21"/>
      <c r="M35" s="21"/>
    </row>
    <row r="36" spans="1:13">
      <c r="A36" s="11" t="s">
        <v>45</v>
      </c>
      <c r="B36" s="11" t="s">
        <v>16</v>
      </c>
      <c r="C36" s="11" t="s">
        <v>19</v>
      </c>
      <c r="D36" s="12" t="s">
        <v>46</v>
      </c>
      <c r="E36" s="13"/>
      <c r="F36" s="13"/>
      <c r="G36" s="13"/>
      <c r="H36" s="13"/>
      <c r="I36" s="13"/>
      <c r="J36" s="13"/>
      <c r="K36" s="10">
        <f>K47</f>
        <v>1</v>
      </c>
      <c r="L36" s="10">
        <f>L47</f>
        <v>0</v>
      </c>
      <c r="M36" s="10">
        <f>M47</f>
        <v>0</v>
      </c>
    </row>
    <row r="37" spans="1:13">
      <c r="A37" s="14" t="s">
        <v>47</v>
      </c>
      <c r="B37" s="15" t="s">
        <v>22</v>
      </c>
      <c r="C37" s="15" t="s">
        <v>4</v>
      </c>
      <c r="D37" s="16" t="s">
        <v>48</v>
      </c>
      <c r="E37" s="17"/>
      <c r="F37" s="17"/>
      <c r="G37" s="17"/>
      <c r="H37" s="17"/>
      <c r="I37" s="17"/>
      <c r="J37" s="17"/>
      <c r="K37" s="18">
        <f>K40</f>
        <v>1</v>
      </c>
      <c r="L37" s="18">
        <f>L40</f>
        <v>0</v>
      </c>
      <c r="M37" s="18">
        <f>M40</f>
        <v>0</v>
      </c>
    </row>
    <row r="38" spans="1:13" ht="61.15">
      <c r="A38" s="17"/>
      <c r="B38" s="17"/>
      <c r="C38" s="17"/>
      <c r="D38" s="19" t="s">
        <v>49</v>
      </c>
      <c r="E38" s="17"/>
      <c r="F38" s="17"/>
      <c r="G38" s="17"/>
      <c r="H38" s="17"/>
      <c r="I38" s="17"/>
      <c r="J38" s="17"/>
      <c r="K38" s="17"/>
      <c r="L38" s="17"/>
      <c r="M38" s="17"/>
    </row>
    <row r="39" spans="1:13">
      <c r="A39" s="17"/>
      <c r="B39" s="17"/>
      <c r="C39" s="17"/>
      <c r="D39" s="19"/>
      <c r="E39" s="15" t="s">
        <v>26</v>
      </c>
      <c r="F39" s="17">
        <v>1</v>
      </c>
      <c r="G39" s="20"/>
      <c r="H39" s="20"/>
      <c r="I39" s="20"/>
      <c r="J39" s="18">
        <f>F39*(G39+ (G39= 0))*(H39+ (H39= 0))*(I39+ (I39= 0))</f>
        <v>1</v>
      </c>
      <c r="K39" s="17"/>
      <c r="L39" s="17"/>
      <c r="M39" s="17"/>
    </row>
    <row r="40" spans="1:13">
      <c r="A40" s="17"/>
      <c r="B40" s="17"/>
      <c r="C40" s="17"/>
      <c r="D40" s="19"/>
      <c r="E40" s="17"/>
      <c r="F40" s="17"/>
      <c r="G40" s="17"/>
      <c r="H40" s="17"/>
      <c r="I40" s="17"/>
      <c r="J40" s="14" t="s">
        <v>50</v>
      </c>
      <c r="K40" s="10">
        <f>SUM(J39:J39)</f>
        <v>1</v>
      </c>
      <c r="L40" s="20"/>
      <c r="M40" s="10">
        <f>ROUND(L40*K40,2)</f>
        <v>0</v>
      </c>
    </row>
    <row r="41" spans="1:13" ht="3" customHeight="1">
      <c r="A41" s="21"/>
      <c r="B41" s="21"/>
      <c r="C41" s="21"/>
      <c r="D41" s="22"/>
      <c r="E41" s="21"/>
      <c r="F41" s="21"/>
      <c r="G41" s="21"/>
      <c r="H41" s="21"/>
      <c r="I41" s="21"/>
      <c r="J41" s="21"/>
      <c r="K41" s="21"/>
      <c r="L41" s="21"/>
      <c r="M41" s="21"/>
    </row>
    <row r="42" spans="1:13">
      <c r="A42" s="14" t="s">
        <v>51</v>
      </c>
      <c r="B42" s="15" t="s">
        <v>22</v>
      </c>
      <c r="C42" s="15" t="s">
        <v>4</v>
      </c>
      <c r="D42" s="16" t="s">
        <v>52</v>
      </c>
      <c r="E42" s="17"/>
      <c r="F42" s="17"/>
      <c r="G42" s="17"/>
      <c r="H42" s="17"/>
      <c r="I42" s="17"/>
      <c r="J42" s="17"/>
      <c r="K42" s="18">
        <f>K45</f>
        <v>1</v>
      </c>
      <c r="L42" s="18">
        <f>L45</f>
        <v>0</v>
      </c>
      <c r="M42" s="18">
        <f>M45</f>
        <v>0</v>
      </c>
    </row>
    <row r="43" spans="1:13" ht="91.9">
      <c r="A43" s="17"/>
      <c r="B43" s="17"/>
      <c r="C43" s="17"/>
      <c r="D43" s="19" t="s">
        <v>53</v>
      </c>
      <c r="E43" s="17"/>
      <c r="F43" s="17"/>
      <c r="G43" s="17"/>
      <c r="H43" s="17"/>
      <c r="I43" s="17"/>
      <c r="J43" s="17"/>
      <c r="K43" s="17"/>
      <c r="L43" s="17"/>
      <c r="M43" s="17"/>
    </row>
    <row r="44" spans="1:13">
      <c r="A44" s="17"/>
      <c r="B44" s="17"/>
      <c r="C44" s="17"/>
      <c r="D44" s="19"/>
      <c r="E44" s="15" t="s">
        <v>26</v>
      </c>
      <c r="F44" s="17">
        <v>1</v>
      </c>
      <c r="G44" s="20"/>
      <c r="H44" s="20"/>
      <c r="I44" s="20"/>
      <c r="J44" s="18">
        <f>F44*(G44+ (G44= 0))*(H44+ (H44= 0))*(I44+ (I44= 0))</f>
        <v>1</v>
      </c>
      <c r="K44" s="17"/>
      <c r="L44" s="17"/>
      <c r="M44" s="17"/>
    </row>
    <row r="45" spans="1:13">
      <c r="A45" s="17"/>
      <c r="B45" s="17"/>
      <c r="C45" s="17"/>
      <c r="D45" s="19"/>
      <c r="E45" s="17"/>
      <c r="F45" s="17"/>
      <c r="G45" s="17"/>
      <c r="H45" s="17"/>
      <c r="I45" s="17"/>
      <c r="J45" s="14" t="s">
        <v>54</v>
      </c>
      <c r="K45" s="10">
        <f>SUM(J44:J44)</f>
        <v>1</v>
      </c>
      <c r="L45" s="20"/>
      <c r="M45" s="10">
        <f>ROUND(L45*K45,2)</f>
        <v>0</v>
      </c>
    </row>
    <row r="46" spans="1:13" ht="3" customHeight="1">
      <c r="A46" s="21"/>
      <c r="B46" s="21"/>
      <c r="C46" s="21"/>
      <c r="D46" s="22"/>
      <c r="E46" s="21"/>
      <c r="F46" s="21"/>
      <c r="G46" s="21"/>
      <c r="H46" s="21"/>
      <c r="I46" s="21"/>
      <c r="J46" s="21"/>
      <c r="K46" s="21"/>
      <c r="L46" s="21"/>
      <c r="M46" s="21"/>
    </row>
    <row r="47" spans="1:13">
      <c r="A47" s="17"/>
      <c r="B47" s="17"/>
      <c r="C47" s="17"/>
      <c r="D47" s="19"/>
      <c r="E47" s="17"/>
      <c r="F47" s="17"/>
      <c r="G47" s="17"/>
      <c r="H47" s="17"/>
      <c r="I47" s="17"/>
      <c r="J47" s="14" t="s">
        <v>55</v>
      </c>
      <c r="K47" s="20">
        <v>1</v>
      </c>
      <c r="L47" s="10">
        <f>M40+M45</f>
        <v>0</v>
      </c>
      <c r="M47" s="10">
        <f>ROUND(L47*K47,2)</f>
        <v>0</v>
      </c>
    </row>
    <row r="48" spans="1:13" ht="3" customHeight="1">
      <c r="A48" s="21"/>
      <c r="B48" s="21"/>
      <c r="C48" s="21"/>
      <c r="D48" s="22"/>
      <c r="E48" s="21"/>
      <c r="F48" s="21"/>
      <c r="G48" s="21"/>
      <c r="H48" s="21"/>
      <c r="I48" s="21"/>
      <c r="J48" s="21"/>
      <c r="K48" s="21"/>
      <c r="L48" s="21"/>
      <c r="M48" s="21"/>
    </row>
    <row r="49" spans="1:13">
      <c r="A49" s="17"/>
      <c r="B49" s="17"/>
      <c r="C49" s="17"/>
      <c r="D49" s="19"/>
      <c r="E49" s="17"/>
      <c r="F49" s="17"/>
      <c r="G49" s="17"/>
      <c r="H49" s="17"/>
      <c r="I49" s="17"/>
      <c r="J49" s="14" t="s">
        <v>56</v>
      </c>
      <c r="K49" s="23">
        <v>1</v>
      </c>
      <c r="L49" s="10">
        <f>M21+M34+M47</f>
        <v>0</v>
      </c>
      <c r="M49" s="10">
        <f>ROUND(L49*K49,2)</f>
        <v>0</v>
      </c>
    </row>
    <row r="50" spans="1:13" ht="3" customHeight="1">
      <c r="A50" s="21"/>
      <c r="B50" s="21"/>
      <c r="C50" s="21"/>
      <c r="D50" s="22"/>
      <c r="E50" s="21"/>
      <c r="F50" s="21"/>
      <c r="G50" s="21"/>
      <c r="H50" s="21"/>
      <c r="I50" s="21"/>
      <c r="J50" s="21"/>
      <c r="K50" s="21"/>
      <c r="L50" s="21"/>
      <c r="M50" s="21"/>
    </row>
    <row r="51" spans="1:13" ht="20.45">
      <c r="A51" s="6" t="s">
        <v>57</v>
      </c>
      <c r="B51" s="6" t="s">
        <v>16</v>
      </c>
      <c r="C51" s="6" t="s">
        <v>4</v>
      </c>
      <c r="D51" s="7" t="s">
        <v>58</v>
      </c>
      <c r="E51" s="8"/>
      <c r="F51" s="8"/>
      <c r="G51" s="8"/>
      <c r="H51" s="8"/>
      <c r="I51" s="8"/>
      <c r="J51" s="8"/>
      <c r="K51" s="9">
        <f>K111</f>
        <v>1</v>
      </c>
      <c r="L51" s="10">
        <f>L111</f>
        <v>0</v>
      </c>
      <c r="M51" s="10">
        <f>M111</f>
        <v>0</v>
      </c>
    </row>
    <row r="52" spans="1:13" ht="20.45">
      <c r="A52" s="11" t="s">
        <v>59</v>
      </c>
      <c r="B52" s="11" t="s">
        <v>16</v>
      </c>
      <c r="C52" s="11" t="s">
        <v>19</v>
      </c>
      <c r="D52" s="12" t="s">
        <v>20</v>
      </c>
      <c r="E52" s="13"/>
      <c r="F52" s="13"/>
      <c r="G52" s="13"/>
      <c r="H52" s="13"/>
      <c r="I52" s="13"/>
      <c r="J52" s="13"/>
      <c r="K52" s="10">
        <f>K83</f>
        <v>1</v>
      </c>
      <c r="L52" s="10">
        <f>L83</f>
        <v>0</v>
      </c>
      <c r="M52" s="10">
        <f>M83</f>
        <v>0</v>
      </c>
    </row>
    <row r="53" spans="1:13">
      <c r="A53" s="14" t="s">
        <v>60</v>
      </c>
      <c r="B53" s="15" t="s">
        <v>22</v>
      </c>
      <c r="C53" s="15" t="s">
        <v>23</v>
      </c>
      <c r="D53" s="16" t="s">
        <v>24</v>
      </c>
      <c r="E53" s="17"/>
      <c r="F53" s="17"/>
      <c r="G53" s="17"/>
      <c r="H53" s="17"/>
      <c r="I53" s="17"/>
      <c r="J53" s="17"/>
      <c r="K53" s="18">
        <f>K56</f>
        <v>69</v>
      </c>
      <c r="L53" s="18">
        <f>L56</f>
        <v>0</v>
      </c>
      <c r="M53" s="18">
        <f>M56</f>
        <v>0</v>
      </c>
    </row>
    <row r="54" spans="1:13" ht="51">
      <c r="A54" s="17"/>
      <c r="B54" s="17"/>
      <c r="C54" s="17"/>
      <c r="D54" s="19" t="s">
        <v>25</v>
      </c>
      <c r="E54" s="17"/>
      <c r="F54" s="17"/>
      <c r="G54" s="17"/>
      <c r="H54" s="17"/>
      <c r="I54" s="17"/>
      <c r="J54" s="17"/>
      <c r="K54" s="17"/>
      <c r="L54" s="17"/>
      <c r="M54" s="17"/>
    </row>
    <row r="55" spans="1:13">
      <c r="A55" s="17"/>
      <c r="B55" s="17"/>
      <c r="C55" s="17"/>
      <c r="D55" s="19"/>
      <c r="E55" s="15" t="s">
        <v>61</v>
      </c>
      <c r="F55" s="17">
        <v>69</v>
      </c>
      <c r="G55" s="20"/>
      <c r="H55" s="20"/>
      <c r="I55" s="20"/>
      <c r="J55" s="18">
        <f>F55*(G55+ (G55= 0))*(H55+ (H55= 0))*(I55+ (I55= 0))</f>
        <v>69</v>
      </c>
      <c r="K55" s="17"/>
      <c r="L55" s="17"/>
      <c r="M55" s="17"/>
    </row>
    <row r="56" spans="1:13">
      <c r="A56" s="17"/>
      <c r="B56" s="17"/>
      <c r="C56" s="17"/>
      <c r="D56" s="19"/>
      <c r="E56" s="17"/>
      <c r="F56" s="17"/>
      <c r="G56" s="17"/>
      <c r="H56" s="17"/>
      <c r="I56" s="17"/>
      <c r="J56" s="14" t="s">
        <v>60</v>
      </c>
      <c r="K56" s="10">
        <f>SUM(J55:J55)</f>
        <v>69</v>
      </c>
      <c r="L56" s="20"/>
      <c r="M56" s="10">
        <f>ROUND(L56*K56,2)</f>
        <v>0</v>
      </c>
    </row>
    <row r="57" spans="1:13" ht="3" customHeight="1">
      <c r="A57" s="21"/>
      <c r="B57" s="21"/>
      <c r="C57" s="21"/>
      <c r="D57" s="22"/>
      <c r="E57" s="21"/>
      <c r="F57" s="21"/>
      <c r="G57" s="21"/>
      <c r="H57" s="21"/>
      <c r="I57" s="21"/>
      <c r="J57" s="21"/>
      <c r="K57" s="21"/>
      <c r="L57" s="21"/>
      <c r="M57" s="21"/>
    </row>
    <row r="58" spans="1:13" ht="20.45">
      <c r="A58" s="14" t="s">
        <v>62</v>
      </c>
      <c r="B58" s="15" t="s">
        <v>22</v>
      </c>
      <c r="C58" s="15" t="s">
        <v>23</v>
      </c>
      <c r="D58" s="16" t="s">
        <v>63</v>
      </c>
      <c r="E58" s="17"/>
      <c r="F58" s="17"/>
      <c r="G58" s="17"/>
      <c r="H58" s="17"/>
      <c r="I58" s="17"/>
      <c r="J58" s="17"/>
      <c r="K58" s="18">
        <f>K61</f>
        <v>57</v>
      </c>
      <c r="L58" s="18">
        <f>L61</f>
        <v>0</v>
      </c>
      <c r="M58" s="18">
        <f>M61</f>
        <v>0</v>
      </c>
    </row>
    <row r="59" spans="1:13" ht="183.6">
      <c r="A59" s="17"/>
      <c r="B59" s="17"/>
      <c r="C59" s="17"/>
      <c r="D59" s="19" t="s">
        <v>64</v>
      </c>
      <c r="E59" s="17"/>
      <c r="F59" s="17"/>
      <c r="G59" s="17"/>
      <c r="H59" s="17"/>
      <c r="I59" s="17"/>
      <c r="J59" s="17"/>
      <c r="K59" s="17"/>
      <c r="L59" s="17"/>
      <c r="M59" s="17"/>
    </row>
    <row r="60" spans="1:13">
      <c r="A60" s="17"/>
      <c r="B60" s="17"/>
      <c r="C60" s="17"/>
      <c r="D60" s="19"/>
      <c r="E60" s="15" t="s">
        <v>61</v>
      </c>
      <c r="F60" s="17">
        <v>57</v>
      </c>
      <c r="G60" s="20"/>
      <c r="H60" s="20"/>
      <c r="I60" s="20"/>
      <c r="J60" s="18">
        <f>F60*(G60+ (G60= 0))*(H60+ (H60= 0))*(I60+ (I60= 0))</f>
        <v>57</v>
      </c>
      <c r="K60" s="17"/>
      <c r="L60" s="17"/>
      <c r="M60" s="17"/>
    </row>
    <row r="61" spans="1:13">
      <c r="A61" s="17"/>
      <c r="B61" s="17"/>
      <c r="C61" s="17"/>
      <c r="D61" s="19"/>
      <c r="E61" s="17"/>
      <c r="F61" s="17"/>
      <c r="G61" s="17"/>
      <c r="H61" s="17"/>
      <c r="I61" s="17"/>
      <c r="J61" s="14" t="s">
        <v>62</v>
      </c>
      <c r="K61" s="10">
        <f>SUM(J60:J60)</f>
        <v>57</v>
      </c>
      <c r="L61" s="20"/>
      <c r="M61" s="10">
        <f>ROUND(L61*K61,2)</f>
        <v>0</v>
      </c>
    </row>
    <row r="62" spans="1:13" ht="3" customHeight="1">
      <c r="A62" s="21"/>
      <c r="B62" s="21"/>
      <c r="C62" s="21"/>
      <c r="D62" s="22"/>
      <c r="E62" s="21"/>
      <c r="F62" s="21"/>
      <c r="G62" s="21"/>
      <c r="H62" s="21"/>
      <c r="I62" s="21"/>
      <c r="J62" s="21"/>
      <c r="K62" s="21"/>
      <c r="L62" s="21"/>
      <c r="M62" s="21"/>
    </row>
    <row r="63" spans="1:13">
      <c r="A63" s="14" t="s">
        <v>65</v>
      </c>
      <c r="B63" s="15" t="s">
        <v>22</v>
      </c>
      <c r="C63" s="15" t="s">
        <v>23</v>
      </c>
      <c r="D63" s="16" t="s">
        <v>66</v>
      </c>
      <c r="E63" s="17"/>
      <c r="F63" s="17"/>
      <c r="G63" s="17"/>
      <c r="H63" s="17"/>
      <c r="I63" s="17"/>
      <c r="J63" s="17"/>
      <c r="K63" s="18">
        <f>K66</f>
        <v>4</v>
      </c>
      <c r="L63" s="18">
        <f>L66</f>
        <v>0</v>
      </c>
      <c r="M63" s="18">
        <f>M66</f>
        <v>0</v>
      </c>
    </row>
    <row r="64" spans="1:13" ht="183.6">
      <c r="A64" s="17"/>
      <c r="B64" s="17"/>
      <c r="C64" s="17"/>
      <c r="D64" s="19" t="s">
        <v>67</v>
      </c>
      <c r="E64" s="17"/>
      <c r="F64" s="17"/>
      <c r="G64" s="17"/>
      <c r="H64" s="17"/>
      <c r="I64" s="17"/>
      <c r="J64" s="17"/>
      <c r="K64" s="17"/>
      <c r="L64" s="17"/>
      <c r="M64" s="17"/>
    </row>
    <row r="65" spans="1:13">
      <c r="A65" s="17"/>
      <c r="B65" s="17"/>
      <c r="C65" s="17"/>
      <c r="D65" s="19"/>
      <c r="E65" s="15" t="s">
        <v>61</v>
      </c>
      <c r="F65" s="17">
        <v>4</v>
      </c>
      <c r="G65" s="20"/>
      <c r="H65" s="20"/>
      <c r="I65" s="20"/>
      <c r="J65" s="18">
        <f>F65*(G65+ (G65= 0))*(H65+ (H65= 0))*(I65+ (I65= 0))</f>
        <v>4</v>
      </c>
      <c r="K65" s="17"/>
      <c r="L65" s="17"/>
      <c r="M65" s="17"/>
    </row>
    <row r="66" spans="1:13">
      <c r="A66" s="17"/>
      <c r="B66" s="17"/>
      <c r="C66" s="17"/>
      <c r="D66" s="19"/>
      <c r="E66" s="17"/>
      <c r="F66" s="17"/>
      <c r="G66" s="17"/>
      <c r="H66" s="17"/>
      <c r="I66" s="17"/>
      <c r="J66" s="14" t="s">
        <v>65</v>
      </c>
      <c r="K66" s="10">
        <f>SUM(J65:J65)</f>
        <v>4</v>
      </c>
      <c r="L66" s="20"/>
      <c r="M66" s="10">
        <f>ROUND(L66*K66,2)</f>
        <v>0</v>
      </c>
    </row>
    <row r="67" spans="1:13" ht="3" customHeight="1">
      <c r="A67" s="21"/>
      <c r="B67" s="21"/>
      <c r="C67" s="21"/>
      <c r="D67" s="22"/>
      <c r="E67" s="21"/>
      <c r="F67" s="21"/>
      <c r="G67" s="21"/>
      <c r="H67" s="21"/>
      <c r="I67" s="21"/>
      <c r="J67" s="21"/>
      <c r="K67" s="21"/>
      <c r="L67" s="21"/>
      <c r="M67" s="21"/>
    </row>
    <row r="68" spans="1:13">
      <c r="A68" s="14" t="s">
        <v>68</v>
      </c>
      <c r="B68" s="15" t="s">
        <v>22</v>
      </c>
      <c r="C68" s="15" t="s">
        <v>23</v>
      </c>
      <c r="D68" s="16" t="s">
        <v>69</v>
      </c>
      <c r="E68" s="17"/>
      <c r="F68" s="17"/>
      <c r="G68" s="17"/>
      <c r="H68" s="17"/>
      <c r="I68" s="17"/>
      <c r="J68" s="17"/>
      <c r="K68" s="18">
        <f>K71</f>
        <v>11</v>
      </c>
      <c r="L68" s="18">
        <f>L71</f>
        <v>0</v>
      </c>
      <c r="M68" s="18">
        <f>M71</f>
        <v>0</v>
      </c>
    </row>
    <row r="69" spans="1:13" ht="183.6">
      <c r="A69" s="17"/>
      <c r="B69" s="17"/>
      <c r="C69" s="17"/>
      <c r="D69" s="19" t="s">
        <v>70</v>
      </c>
      <c r="E69" s="17"/>
      <c r="F69" s="17"/>
      <c r="G69" s="17"/>
      <c r="H69" s="17"/>
      <c r="I69" s="17"/>
      <c r="J69" s="17"/>
      <c r="K69" s="17"/>
      <c r="L69" s="17"/>
      <c r="M69" s="17"/>
    </row>
    <row r="70" spans="1:13">
      <c r="A70" s="17"/>
      <c r="B70" s="17"/>
      <c r="C70" s="17"/>
      <c r="D70" s="19"/>
      <c r="E70" s="15" t="s">
        <v>61</v>
      </c>
      <c r="F70" s="17">
        <v>11</v>
      </c>
      <c r="G70" s="20"/>
      <c r="H70" s="20"/>
      <c r="I70" s="20"/>
      <c r="J70" s="18">
        <f>F70*(G70+ (G70= 0))*(H70+ (H70= 0))*(I70+ (I70= 0))</f>
        <v>11</v>
      </c>
      <c r="K70" s="17"/>
      <c r="L70" s="17"/>
      <c r="M70" s="17"/>
    </row>
    <row r="71" spans="1:13">
      <c r="A71" s="17"/>
      <c r="B71" s="17"/>
      <c r="C71" s="17"/>
      <c r="D71" s="19"/>
      <c r="E71" s="17"/>
      <c r="F71" s="17"/>
      <c r="G71" s="17"/>
      <c r="H71" s="17"/>
      <c r="I71" s="17"/>
      <c r="J71" s="14" t="s">
        <v>68</v>
      </c>
      <c r="K71" s="10">
        <f>SUM(J70:J70)</f>
        <v>11</v>
      </c>
      <c r="L71" s="20"/>
      <c r="M71" s="10">
        <f>ROUND(L71*K71,2)</f>
        <v>0</v>
      </c>
    </row>
    <row r="72" spans="1:13" ht="3" customHeight="1">
      <c r="A72" s="21"/>
      <c r="B72" s="21"/>
      <c r="C72" s="21"/>
      <c r="D72" s="22"/>
      <c r="E72" s="21"/>
      <c r="F72" s="21"/>
      <c r="G72" s="21"/>
      <c r="H72" s="21"/>
      <c r="I72" s="21"/>
      <c r="J72" s="21"/>
      <c r="K72" s="21"/>
      <c r="L72" s="21"/>
      <c r="M72" s="21"/>
    </row>
    <row r="73" spans="1:13" ht="20.45">
      <c r="A73" s="14" t="s">
        <v>71</v>
      </c>
      <c r="B73" s="15" t="s">
        <v>22</v>
      </c>
      <c r="C73" s="15" t="s">
        <v>23</v>
      </c>
      <c r="D73" s="16" t="s">
        <v>31</v>
      </c>
      <c r="E73" s="17"/>
      <c r="F73" s="17"/>
      <c r="G73" s="17"/>
      <c r="H73" s="17"/>
      <c r="I73" s="17"/>
      <c r="J73" s="17"/>
      <c r="K73" s="18">
        <f>K76</f>
        <v>1</v>
      </c>
      <c r="L73" s="18">
        <f>L76</f>
        <v>0</v>
      </c>
      <c r="M73" s="18">
        <f>M76</f>
        <v>0</v>
      </c>
    </row>
    <row r="74" spans="1:13" ht="255">
      <c r="A74" s="17"/>
      <c r="B74" s="17"/>
      <c r="C74" s="17"/>
      <c r="D74" s="19" t="s">
        <v>32</v>
      </c>
      <c r="E74" s="17"/>
      <c r="F74" s="17"/>
      <c r="G74" s="17"/>
      <c r="H74" s="17"/>
      <c r="I74" s="17"/>
      <c r="J74" s="17"/>
      <c r="K74" s="17"/>
      <c r="L74" s="17"/>
      <c r="M74" s="17"/>
    </row>
    <row r="75" spans="1:13">
      <c r="A75" s="17"/>
      <c r="B75" s="17"/>
      <c r="C75" s="17"/>
      <c r="D75" s="19"/>
      <c r="E75" s="15" t="s">
        <v>61</v>
      </c>
      <c r="F75" s="17">
        <v>1</v>
      </c>
      <c r="G75" s="20"/>
      <c r="H75" s="20"/>
      <c r="I75" s="20"/>
      <c r="J75" s="18">
        <f>F75*(G75+ (G75= 0))*(H75+ (H75= 0))*(I75+ (I75= 0))</f>
        <v>1</v>
      </c>
      <c r="K75" s="17"/>
      <c r="L75" s="17"/>
      <c r="M75" s="17"/>
    </row>
    <row r="76" spans="1:13">
      <c r="A76" s="17"/>
      <c r="B76" s="17"/>
      <c r="C76" s="17"/>
      <c r="D76" s="19"/>
      <c r="E76" s="17"/>
      <c r="F76" s="17"/>
      <c r="G76" s="17"/>
      <c r="H76" s="17"/>
      <c r="I76" s="17"/>
      <c r="J76" s="14" t="s">
        <v>71</v>
      </c>
      <c r="K76" s="10">
        <f>SUM(J75:J75)</f>
        <v>1</v>
      </c>
      <c r="L76" s="20"/>
      <c r="M76" s="10">
        <f>ROUND(L76*K76,2)</f>
        <v>0</v>
      </c>
    </row>
    <row r="77" spans="1:13" ht="3" customHeight="1">
      <c r="A77" s="21"/>
      <c r="B77" s="21"/>
      <c r="C77" s="21"/>
      <c r="D77" s="22"/>
      <c r="E77" s="21"/>
      <c r="F77" s="21"/>
      <c r="G77" s="21"/>
      <c r="H77" s="21"/>
      <c r="I77" s="21"/>
      <c r="J77" s="21"/>
      <c r="K77" s="21"/>
      <c r="L77" s="21"/>
      <c r="M77" s="21"/>
    </row>
    <row r="78" spans="1:13">
      <c r="A78" s="14" t="s">
        <v>72</v>
      </c>
      <c r="B78" s="15" t="s">
        <v>22</v>
      </c>
      <c r="C78" s="15" t="s">
        <v>73</v>
      </c>
      <c r="D78" s="16" t="s">
        <v>74</v>
      </c>
      <c r="E78" s="17"/>
      <c r="F78" s="17"/>
      <c r="G78" s="17"/>
      <c r="H78" s="17"/>
      <c r="I78" s="17"/>
      <c r="J78" s="17"/>
      <c r="K78" s="18">
        <f>K81</f>
        <v>120</v>
      </c>
      <c r="L78" s="18">
        <f>L81</f>
        <v>0</v>
      </c>
      <c r="M78" s="18">
        <f>M81</f>
        <v>0</v>
      </c>
    </row>
    <row r="79" spans="1:13" ht="81.599999999999994">
      <c r="A79" s="17"/>
      <c r="B79" s="17"/>
      <c r="C79" s="17"/>
      <c r="D79" s="19" t="s">
        <v>75</v>
      </c>
      <c r="E79" s="17"/>
      <c r="F79" s="17"/>
      <c r="G79" s="17"/>
      <c r="H79" s="17"/>
      <c r="I79" s="17"/>
      <c r="J79" s="17"/>
      <c r="K79" s="17"/>
      <c r="L79" s="17"/>
      <c r="M79" s="17"/>
    </row>
    <row r="80" spans="1:13">
      <c r="A80" s="17"/>
      <c r="B80" s="17"/>
      <c r="C80" s="17"/>
      <c r="D80" s="19"/>
      <c r="E80" s="15" t="s">
        <v>76</v>
      </c>
      <c r="F80" s="17">
        <v>2</v>
      </c>
      <c r="G80" s="20">
        <v>60</v>
      </c>
      <c r="H80" s="20"/>
      <c r="I80" s="20"/>
      <c r="J80" s="18">
        <f>F80*(G80+ (G80= 0))*(H80+ (H80= 0))*(I80+ (I80= 0))</f>
        <v>120</v>
      </c>
      <c r="K80" s="17"/>
      <c r="L80" s="17"/>
      <c r="M80" s="17"/>
    </row>
    <row r="81" spans="1:13">
      <c r="A81" s="17"/>
      <c r="B81" s="17"/>
      <c r="C81" s="17"/>
      <c r="D81" s="19"/>
      <c r="E81" s="17"/>
      <c r="F81" s="17"/>
      <c r="G81" s="17"/>
      <c r="H81" s="17"/>
      <c r="I81" s="17"/>
      <c r="J81" s="14" t="s">
        <v>72</v>
      </c>
      <c r="K81" s="10">
        <f>SUM(J80:J80)</f>
        <v>120</v>
      </c>
      <c r="L81" s="20"/>
      <c r="M81" s="10">
        <f>ROUND(L81*K81,2)</f>
        <v>0</v>
      </c>
    </row>
    <row r="82" spans="1:13" ht="3" customHeight="1">
      <c r="A82" s="21"/>
      <c r="B82" s="21"/>
      <c r="C82" s="21"/>
      <c r="D82" s="22"/>
      <c r="E82" s="21"/>
      <c r="F82" s="21"/>
      <c r="G82" s="21"/>
      <c r="H82" s="21"/>
      <c r="I82" s="21"/>
      <c r="J82" s="21"/>
      <c r="K82" s="21"/>
      <c r="L82" s="21"/>
      <c r="M82" s="21"/>
    </row>
    <row r="83" spans="1:13">
      <c r="A83" s="17"/>
      <c r="B83" s="17"/>
      <c r="C83" s="17"/>
      <c r="D83" s="19"/>
      <c r="E83" s="17"/>
      <c r="F83" s="17"/>
      <c r="G83" s="17"/>
      <c r="H83" s="17"/>
      <c r="I83" s="17"/>
      <c r="J83" s="14" t="s">
        <v>77</v>
      </c>
      <c r="K83" s="20">
        <v>1</v>
      </c>
      <c r="L83" s="10">
        <f>M56+M61+M66+M71+M76+M81</f>
        <v>0</v>
      </c>
      <c r="M83" s="10">
        <f>ROUND(L83*K83,2)</f>
        <v>0</v>
      </c>
    </row>
    <row r="84" spans="1:13" ht="3" customHeight="1">
      <c r="A84" s="21"/>
      <c r="B84" s="21"/>
      <c r="C84" s="21"/>
      <c r="D84" s="22"/>
      <c r="E84" s="21"/>
      <c r="F84" s="21"/>
      <c r="G84" s="21"/>
      <c r="H84" s="21"/>
      <c r="I84" s="21"/>
      <c r="J84" s="21"/>
      <c r="K84" s="21"/>
      <c r="L84" s="21"/>
      <c r="M84" s="21"/>
    </row>
    <row r="85" spans="1:13" ht="20.45">
      <c r="A85" s="11" t="s">
        <v>78</v>
      </c>
      <c r="B85" s="11" t="s">
        <v>16</v>
      </c>
      <c r="C85" s="11" t="s">
        <v>19</v>
      </c>
      <c r="D85" s="12" t="s">
        <v>35</v>
      </c>
      <c r="E85" s="13"/>
      <c r="F85" s="13"/>
      <c r="G85" s="13"/>
      <c r="H85" s="13"/>
      <c r="I85" s="13"/>
      <c r="J85" s="13"/>
      <c r="K85" s="10">
        <f>K96</f>
        <v>1</v>
      </c>
      <c r="L85" s="10">
        <f>L96</f>
        <v>0</v>
      </c>
      <c r="M85" s="10">
        <f>M96</f>
        <v>0</v>
      </c>
    </row>
    <row r="86" spans="1:13">
      <c r="A86" s="14" t="s">
        <v>79</v>
      </c>
      <c r="B86" s="15" t="s">
        <v>22</v>
      </c>
      <c r="C86" s="15" t="s">
        <v>4</v>
      </c>
      <c r="D86" s="16" t="s">
        <v>37</v>
      </c>
      <c r="E86" s="17"/>
      <c r="F86" s="17"/>
      <c r="G86" s="17"/>
      <c r="H86" s="17"/>
      <c r="I86" s="17"/>
      <c r="J86" s="17"/>
      <c r="K86" s="18">
        <f>K89</f>
        <v>1</v>
      </c>
      <c r="L86" s="18">
        <f>L89</f>
        <v>0</v>
      </c>
      <c r="M86" s="18">
        <f>M89</f>
        <v>0</v>
      </c>
    </row>
    <row r="87" spans="1:13" ht="357">
      <c r="A87" s="17"/>
      <c r="B87" s="17"/>
      <c r="C87" s="17"/>
      <c r="D87" s="19" t="s">
        <v>38</v>
      </c>
      <c r="E87" s="17"/>
      <c r="F87" s="17"/>
      <c r="G87" s="17"/>
      <c r="H87" s="17"/>
      <c r="I87" s="17"/>
      <c r="J87" s="17"/>
      <c r="K87" s="17"/>
      <c r="L87" s="17"/>
      <c r="M87" s="17"/>
    </row>
    <row r="88" spans="1:13">
      <c r="A88" s="17"/>
      <c r="B88" s="17"/>
      <c r="C88" s="17"/>
      <c r="D88" s="19"/>
      <c r="E88" s="15" t="s">
        <v>61</v>
      </c>
      <c r="F88" s="17">
        <v>1</v>
      </c>
      <c r="G88" s="20"/>
      <c r="H88" s="20"/>
      <c r="I88" s="20"/>
      <c r="J88" s="18">
        <f>F88*(G88+ (G88= 0))*(H88+ (H88= 0))*(I88+ (I88= 0))</f>
        <v>1</v>
      </c>
      <c r="K88" s="17"/>
      <c r="L88" s="17"/>
      <c r="M88" s="17"/>
    </row>
    <row r="89" spans="1:13">
      <c r="A89" s="17"/>
      <c r="B89" s="17"/>
      <c r="C89" s="17"/>
      <c r="D89" s="19"/>
      <c r="E89" s="17"/>
      <c r="F89" s="17"/>
      <c r="G89" s="17"/>
      <c r="H89" s="17"/>
      <c r="I89" s="17"/>
      <c r="J89" s="14" t="s">
        <v>79</v>
      </c>
      <c r="K89" s="10">
        <f>SUM(J88:J88)</f>
        <v>1</v>
      </c>
      <c r="L89" s="20"/>
      <c r="M89" s="10">
        <f>ROUND(L89*K89,2)</f>
        <v>0</v>
      </c>
    </row>
    <row r="90" spans="1:13" ht="3" customHeight="1">
      <c r="A90" s="21"/>
      <c r="B90" s="21"/>
      <c r="C90" s="21"/>
      <c r="D90" s="22"/>
      <c r="E90" s="21"/>
      <c r="F90" s="21"/>
      <c r="G90" s="21"/>
      <c r="H90" s="21"/>
      <c r="I90" s="21"/>
      <c r="J90" s="21"/>
      <c r="K90" s="21"/>
      <c r="L90" s="21"/>
      <c r="M90" s="21"/>
    </row>
    <row r="91" spans="1:13">
      <c r="A91" s="14" t="s">
        <v>80</v>
      </c>
      <c r="B91" s="15" t="s">
        <v>22</v>
      </c>
      <c r="C91" s="15" t="s">
        <v>4</v>
      </c>
      <c r="D91" s="16" t="s">
        <v>41</v>
      </c>
      <c r="E91" s="17"/>
      <c r="F91" s="17"/>
      <c r="G91" s="17"/>
      <c r="H91" s="17"/>
      <c r="I91" s="17"/>
      <c r="J91" s="17"/>
      <c r="K91" s="18">
        <f>K94</f>
        <v>1</v>
      </c>
      <c r="L91" s="18">
        <f>L94</f>
        <v>0</v>
      </c>
      <c r="M91" s="18">
        <f>M94</f>
        <v>0</v>
      </c>
    </row>
    <row r="92" spans="1:13" ht="265.14999999999998">
      <c r="A92" s="17"/>
      <c r="B92" s="17"/>
      <c r="C92" s="17"/>
      <c r="D92" s="19" t="s">
        <v>42</v>
      </c>
      <c r="E92" s="17"/>
      <c r="F92" s="17"/>
      <c r="G92" s="17"/>
      <c r="H92" s="17"/>
      <c r="I92" s="17"/>
      <c r="J92" s="17"/>
      <c r="K92" s="17"/>
      <c r="L92" s="17"/>
      <c r="M92" s="17"/>
    </row>
    <row r="93" spans="1:13">
      <c r="A93" s="17"/>
      <c r="B93" s="17"/>
      <c r="C93" s="17"/>
      <c r="D93" s="19"/>
      <c r="E93" s="15" t="s">
        <v>61</v>
      </c>
      <c r="F93" s="17">
        <v>1</v>
      </c>
      <c r="G93" s="20"/>
      <c r="H93" s="20"/>
      <c r="I93" s="20"/>
      <c r="J93" s="18">
        <f>F93*(G93+ (G93= 0))*(H93+ (H93= 0))*(I93+ (I93= 0))</f>
        <v>1</v>
      </c>
      <c r="K93" s="17"/>
      <c r="L93" s="17"/>
      <c r="M93" s="17"/>
    </row>
    <row r="94" spans="1:13">
      <c r="A94" s="17"/>
      <c r="B94" s="17"/>
      <c r="C94" s="17"/>
      <c r="D94" s="19"/>
      <c r="E94" s="17"/>
      <c r="F94" s="17"/>
      <c r="G94" s="17"/>
      <c r="H94" s="17"/>
      <c r="I94" s="17"/>
      <c r="J94" s="14" t="s">
        <v>80</v>
      </c>
      <c r="K94" s="10">
        <f>SUM(J93:J93)</f>
        <v>1</v>
      </c>
      <c r="L94" s="20"/>
      <c r="M94" s="10">
        <f>ROUND(L94*K94,2)</f>
        <v>0</v>
      </c>
    </row>
    <row r="95" spans="1:13" ht="3" customHeight="1">
      <c r="A95" s="21"/>
      <c r="B95" s="21"/>
      <c r="C95" s="21"/>
      <c r="D95" s="22"/>
      <c r="E95" s="21"/>
      <c r="F95" s="21"/>
      <c r="G95" s="21"/>
      <c r="H95" s="21"/>
      <c r="I95" s="21"/>
      <c r="J95" s="21"/>
      <c r="K95" s="21"/>
      <c r="L95" s="21"/>
      <c r="M95" s="21"/>
    </row>
    <row r="96" spans="1:13">
      <c r="A96" s="17"/>
      <c r="B96" s="17"/>
      <c r="C96" s="17"/>
      <c r="D96" s="19"/>
      <c r="E96" s="17"/>
      <c r="F96" s="17"/>
      <c r="G96" s="17"/>
      <c r="H96" s="17"/>
      <c r="I96" s="17"/>
      <c r="J96" s="14" t="s">
        <v>81</v>
      </c>
      <c r="K96" s="20">
        <v>1</v>
      </c>
      <c r="L96" s="10">
        <f>M89+M94</f>
        <v>0</v>
      </c>
      <c r="M96" s="10">
        <f>ROUND(L96*K96,2)</f>
        <v>0</v>
      </c>
    </row>
    <row r="97" spans="1:13" ht="3" customHeight="1">
      <c r="A97" s="21"/>
      <c r="B97" s="21"/>
      <c r="C97" s="21"/>
      <c r="D97" s="22"/>
      <c r="E97" s="21"/>
      <c r="F97" s="21"/>
      <c r="G97" s="21"/>
      <c r="H97" s="21"/>
      <c r="I97" s="21"/>
      <c r="J97" s="21"/>
      <c r="K97" s="21"/>
      <c r="L97" s="21"/>
      <c r="M97" s="21"/>
    </row>
    <row r="98" spans="1:13">
      <c r="A98" s="11" t="s">
        <v>82</v>
      </c>
      <c r="B98" s="11" t="s">
        <v>16</v>
      </c>
      <c r="C98" s="11" t="s">
        <v>19</v>
      </c>
      <c r="D98" s="12" t="s">
        <v>46</v>
      </c>
      <c r="E98" s="13"/>
      <c r="F98" s="13"/>
      <c r="G98" s="13"/>
      <c r="H98" s="13"/>
      <c r="I98" s="13"/>
      <c r="J98" s="13"/>
      <c r="K98" s="10">
        <f>K109</f>
        <v>1</v>
      </c>
      <c r="L98" s="10">
        <f>L109</f>
        <v>0</v>
      </c>
      <c r="M98" s="10">
        <f>M109</f>
        <v>0</v>
      </c>
    </row>
    <row r="99" spans="1:13">
      <c r="A99" s="14" t="s">
        <v>83</v>
      </c>
      <c r="B99" s="15" t="s">
        <v>22</v>
      </c>
      <c r="C99" s="15" t="s">
        <v>4</v>
      </c>
      <c r="D99" s="16" t="s">
        <v>48</v>
      </c>
      <c r="E99" s="17"/>
      <c r="F99" s="17"/>
      <c r="G99" s="17"/>
      <c r="H99" s="17"/>
      <c r="I99" s="17"/>
      <c r="J99" s="17"/>
      <c r="K99" s="18">
        <f>K102</f>
        <v>1</v>
      </c>
      <c r="L99" s="18">
        <f>L102</f>
        <v>0</v>
      </c>
      <c r="M99" s="18">
        <f>M102</f>
        <v>0</v>
      </c>
    </row>
    <row r="100" spans="1:13" ht="61.15">
      <c r="A100" s="17"/>
      <c r="B100" s="17"/>
      <c r="C100" s="17"/>
      <c r="D100" s="19" t="s">
        <v>49</v>
      </c>
      <c r="E100" s="17"/>
      <c r="F100" s="17"/>
      <c r="G100" s="17"/>
      <c r="H100" s="17"/>
      <c r="I100" s="17"/>
      <c r="J100" s="17"/>
      <c r="K100" s="17"/>
      <c r="L100" s="17"/>
      <c r="M100" s="17"/>
    </row>
    <row r="101" spans="1:13">
      <c r="A101" s="17"/>
      <c r="B101" s="17"/>
      <c r="C101" s="17"/>
      <c r="D101" s="19"/>
      <c r="E101" s="15" t="s">
        <v>61</v>
      </c>
      <c r="F101" s="17">
        <v>1</v>
      </c>
      <c r="G101" s="20"/>
      <c r="H101" s="20"/>
      <c r="I101" s="20"/>
      <c r="J101" s="18">
        <f>F101*(G101+ (G101= 0))*(H101+ (H101= 0))*(I101+ (I101= 0))</f>
        <v>1</v>
      </c>
      <c r="K101" s="17"/>
      <c r="L101" s="17"/>
      <c r="M101" s="17"/>
    </row>
    <row r="102" spans="1:13">
      <c r="A102" s="17"/>
      <c r="B102" s="17"/>
      <c r="C102" s="17"/>
      <c r="D102" s="19"/>
      <c r="E102" s="17"/>
      <c r="F102" s="17"/>
      <c r="G102" s="17"/>
      <c r="H102" s="17"/>
      <c r="I102" s="17"/>
      <c r="J102" s="14" t="s">
        <v>83</v>
      </c>
      <c r="K102" s="10">
        <f>SUM(J101:J101)</f>
        <v>1</v>
      </c>
      <c r="L102" s="20"/>
      <c r="M102" s="10">
        <f>ROUND(L102*K102,2)</f>
        <v>0</v>
      </c>
    </row>
    <row r="103" spans="1:13" ht="3" customHeight="1">
      <c r="A103" s="21"/>
      <c r="B103" s="21"/>
      <c r="C103" s="21"/>
      <c r="D103" s="22"/>
      <c r="E103" s="21"/>
      <c r="F103" s="21"/>
      <c r="G103" s="21"/>
      <c r="H103" s="21"/>
      <c r="I103" s="21"/>
      <c r="J103" s="21"/>
      <c r="K103" s="21"/>
      <c r="L103" s="21"/>
      <c r="M103" s="21"/>
    </row>
    <row r="104" spans="1:13">
      <c r="A104" s="14" t="s">
        <v>84</v>
      </c>
      <c r="B104" s="15" t="s">
        <v>22</v>
      </c>
      <c r="C104" s="15" t="s">
        <v>4</v>
      </c>
      <c r="D104" s="16" t="s">
        <v>52</v>
      </c>
      <c r="E104" s="17"/>
      <c r="F104" s="17"/>
      <c r="G104" s="17"/>
      <c r="H104" s="17"/>
      <c r="I104" s="17"/>
      <c r="J104" s="17"/>
      <c r="K104" s="18">
        <f>K107</f>
        <v>1</v>
      </c>
      <c r="L104" s="18">
        <f>L107</f>
        <v>0</v>
      </c>
      <c r="M104" s="18">
        <f>M107</f>
        <v>0</v>
      </c>
    </row>
    <row r="105" spans="1:13" ht="91.9">
      <c r="A105" s="17"/>
      <c r="B105" s="17"/>
      <c r="C105" s="17"/>
      <c r="D105" s="19" t="s">
        <v>53</v>
      </c>
      <c r="E105" s="17"/>
      <c r="F105" s="17"/>
      <c r="G105" s="17"/>
      <c r="H105" s="17"/>
      <c r="I105" s="17"/>
      <c r="J105" s="17"/>
      <c r="K105" s="17"/>
      <c r="L105" s="17"/>
      <c r="M105" s="17"/>
    </row>
    <row r="106" spans="1:13">
      <c r="A106" s="17"/>
      <c r="B106" s="17"/>
      <c r="C106" s="17"/>
      <c r="D106" s="19"/>
      <c r="E106" s="15" t="s">
        <v>61</v>
      </c>
      <c r="F106" s="17">
        <v>1</v>
      </c>
      <c r="G106" s="20"/>
      <c r="H106" s="20"/>
      <c r="I106" s="20"/>
      <c r="J106" s="18">
        <f>F106*(G106+ (G106= 0))*(H106+ (H106= 0))*(I106+ (I106= 0))</f>
        <v>1</v>
      </c>
      <c r="K106" s="17"/>
      <c r="L106" s="17"/>
      <c r="M106" s="17"/>
    </row>
    <row r="107" spans="1:13">
      <c r="A107" s="17"/>
      <c r="B107" s="17"/>
      <c r="C107" s="17"/>
      <c r="D107" s="19"/>
      <c r="E107" s="17"/>
      <c r="F107" s="17"/>
      <c r="G107" s="17"/>
      <c r="H107" s="17"/>
      <c r="I107" s="17"/>
      <c r="J107" s="14" t="s">
        <v>84</v>
      </c>
      <c r="K107" s="10">
        <f>SUM(J106:J106)</f>
        <v>1</v>
      </c>
      <c r="L107" s="20"/>
      <c r="M107" s="10">
        <f>ROUND(L107*K107,2)</f>
        <v>0</v>
      </c>
    </row>
    <row r="108" spans="1:13" ht="3" customHeight="1">
      <c r="A108" s="21"/>
      <c r="B108" s="21"/>
      <c r="C108" s="21"/>
      <c r="D108" s="22"/>
      <c r="E108" s="21"/>
      <c r="F108" s="21"/>
      <c r="G108" s="21"/>
      <c r="H108" s="21"/>
      <c r="I108" s="21"/>
      <c r="J108" s="21"/>
      <c r="K108" s="21"/>
      <c r="L108" s="21"/>
      <c r="M108" s="21"/>
    </row>
    <row r="109" spans="1:13">
      <c r="A109" s="17"/>
      <c r="B109" s="17"/>
      <c r="C109" s="17"/>
      <c r="D109" s="19"/>
      <c r="E109" s="17"/>
      <c r="F109" s="17"/>
      <c r="G109" s="17"/>
      <c r="H109" s="17"/>
      <c r="I109" s="17"/>
      <c r="J109" s="14" t="s">
        <v>85</v>
      </c>
      <c r="K109" s="20">
        <v>1</v>
      </c>
      <c r="L109" s="10">
        <f>M102+M107</f>
        <v>0</v>
      </c>
      <c r="M109" s="10">
        <f>ROUND(L109*K109,2)</f>
        <v>0</v>
      </c>
    </row>
    <row r="110" spans="1:13" ht="3" customHeight="1">
      <c r="A110" s="21"/>
      <c r="B110" s="21"/>
      <c r="C110" s="21"/>
      <c r="D110" s="22"/>
      <c r="E110" s="21"/>
      <c r="F110" s="21"/>
      <c r="G110" s="21"/>
      <c r="H110" s="21"/>
      <c r="I110" s="21"/>
      <c r="J110" s="21"/>
      <c r="K110" s="21"/>
      <c r="L110" s="21"/>
      <c r="M110" s="21"/>
    </row>
    <row r="111" spans="1:13">
      <c r="A111" s="17"/>
      <c r="B111" s="17"/>
      <c r="C111" s="17"/>
      <c r="D111" s="19"/>
      <c r="E111" s="17"/>
      <c r="F111" s="17"/>
      <c r="G111" s="17"/>
      <c r="H111" s="17"/>
      <c r="I111" s="17"/>
      <c r="J111" s="14" t="s">
        <v>86</v>
      </c>
      <c r="K111" s="23">
        <v>1</v>
      </c>
      <c r="L111" s="10">
        <f>M83+M96+M109</f>
        <v>0</v>
      </c>
      <c r="M111" s="10">
        <f>ROUND(L111*K111,2)</f>
        <v>0</v>
      </c>
    </row>
    <row r="112" spans="1:13" ht="3" customHeight="1">
      <c r="A112" s="21"/>
      <c r="B112" s="21"/>
      <c r="C112" s="21"/>
      <c r="D112" s="22"/>
      <c r="E112" s="21"/>
      <c r="F112" s="21"/>
      <c r="G112" s="21"/>
      <c r="H112" s="21"/>
      <c r="I112" s="21"/>
      <c r="J112" s="21"/>
      <c r="K112" s="21"/>
      <c r="L112" s="21"/>
      <c r="M112" s="21"/>
    </row>
    <row r="113" spans="1:13" ht="20.45">
      <c r="A113" s="6" t="s">
        <v>87</v>
      </c>
      <c r="B113" s="6" t="s">
        <v>16</v>
      </c>
      <c r="C113" s="6" t="s">
        <v>4</v>
      </c>
      <c r="D113" s="7" t="s">
        <v>88</v>
      </c>
      <c r="E113" s="8"/>
      <c r="F113" s="8"/>
      <c r="G113" s="8"/>
      <c r="H113" s="8"/>
      <c r="I113" s="8"/>
      <c r="J113" s="8"/>
      <c r="K113" s="9">
        <f>K158</f>
        <v>1</v>
      </c>
      <c r="L113" s="10">
        <f>L158</f>
        <v>0</v>
      </c>
      <c r="M113" s="10">
        <f>M158</f>
        <v>0</v>
      </c>
    </row>
    <row r="114" spans="1:13" ht="20.45">
      <c r="A114" s="11" t="s">
        <v>89</v>
      </c>
      <c r="B114" s="11" t="s">
        <v>16</v>
      </c>
      <c r="C114" s="11" t="s">
        <v>4</v>
      </c>
      <c r="D114" s="12" t="s">
        <v>20</v>
      </c>
      <c r="E114" s="13"/>
      <c r="F114" s="13"/>
      <c r="G114" s="13"/>
      <c r="H114" s="13"/>
      <c r="I114" s="13"/>
      <c r="J114" s="13"/>
      <c r="K114" s="10">
        <f>K130</f>
        <v>1</v>
      </c>
      <c r="L114" s="10">
        <f>L130</f>
        <v>0</v>
      </c>
      <c r="M114" s="10">
        <f>M130</f>
        <v>0</v>
      </c>
    </row>
    <row r="115" spans="1:13">
      <c r="A115" s="14" t="s">
        <v>90</v>
      </c>
      <c r="B115" s="15" t="s">
        <v>22</v>
      </c>
      <c r="C115" s="15" t="s">
        <v>23</v>
      </c>
      <c r="D115" s="16" t="s">
        <v>24</v>
      </c>
      <c r="E115" s="17"/>
      <c r="F115" s="17"/>
      <c r="G115" s="17"/>
      <c r="H115" s="17"/>
      <c r="I115" s="17"/>
      <c r="J115" s="17"/>
      <c r="K115" s="18">
        <f>K118</f>
        <v>78</v>
      </c>
      <c r="L115" s="18">
        <f>L118</f>
        <v>0</v>
      </c>
      <c r="M115" s="18">
        <f>M118</f>
        <v>0</v>
      </c>
    </row>
    <row r="116" spans="1:13" ht="51">
      <c r="A116" s="17"/>
      <c r="B116" s="17"/>
      <c r="C116" s="17"/>
      <c r="D116" s="19" t="s">
        <v>25</v>
      </c>
      <c r="E116" s="17"/>
      <c r="F116" s="17"/>
      <c r="G116" s="17"/>
      <c r="H116" s="17"/>
      <c r="I116" s="17"/>
      <c r="J116" s="17"/>
      <c r="K116" s="17"/>
      <c r="L116" s="17"/>
      <c r="M116" s="17"/>
    </row>
    <row r="117" spans="1:13">
      <c r="A117" s="17"/>
      <c r="B117" s="17"/>
      <c r="C117" s="17"/>
      <c r="D117" s="19"/>
      <c r="E117" s="15" t="s">
        <v>91</v>
      </c>
      <c r="F117" s="17">
        <v>78</v>
      </c>
      <c r="G117" s="20"/>
      <c r="H117" s="20"/>
      <c r="I117" s="20"/>
      <c r="J117" s="18">
        <f>F117*(G117+ (G117= 0))*(H117+ (H117= 0))*(I117+ (I117= 0))</f>
        <v>78</v>
      </c>
      <c r="K117" s="17"/>
      <c r="L117" s="17"/>
      <c r="M117" s="17"/>
    </row>
    <row r="118" spans="1:13">
      <c r="A118" s="17"/>
      <c r="B118" s="17"/>
      <c r="C118" s="17"/>
      <c r="D118" s="19"/>
      <c r="E118" s="17"/>
      <c r="F118" s="17"/>
      <c r="G118" s="17"/>
      <c r="H118" s="17"/>
      <c r="I118" s="17"/>
      <c r="J118" s="14" t="s">
        <v>90</v>
      </c>
      <c r="K118" s="10">
        <f>SUM(J117:J117)</f>
        <v>78</v>
      </c>
      <c r="L118" s="20"/>
      <c r="M118" s="10">
        <f>ROUND(L118*K118,2)</f>
        <v>0</v>
      </c>
    </row>
    <row r="119" spans="1:13" ht="3" customHeight="1">
      <c r="A119" s="21"/>
      <c r="B119" s="21"/>
      <c r="C119" s="21"/>
      <c r="D119" s="22"/>
      <c r="E119" s="21"/>
      <c r="F119" s="21"/>
      <c r="G119" s="21"/>
      <c r="H119" s="21"/>
      <c r="I119" s="21"/>
      <c r="J119" s="21"/>
      <c r="K119" s="21"/>
      <c r="L119" s="21"/>
      <c r="M119" s="21"/>
    </row>
    <row r="120" spans="1:13" ht="20.45">
      <c r="A120" s="14" t="s">
        <v>92</v>
      </c>
      <c r="B120" s="15" t="s">
        <v>22</v>
      </c>
      <c r="C120" s="15" t="s">
        <v>23</v>
      </c>
      <c r="D120" s="16" t="s">
        <v>93</v>
      </c>
      <c r="E120" s="17"/>
      <c r="F120" s="17"/>
      <c r="G120" s="17"/>
      <c r="H120" s="17"/>
      <c r="I120" s="17"/>
      <c r="J120" s="17"/>
      <c r="K120" s="18">
        <f>K123</f>
        <v>78</v>
      </c>
      <c r="L120" s="18">
        <f>L123</f>
        <v>0</v>
      </c>
      <c r="M120" s="18">
        <f>M123</f>
        <v>0</v>
      </c>
    </row>
    <row r="121" spans="1:13" ht="183.6">
      <c r="A121" s="17"/>
      <c r="B121" s="17"/>
      <c r="C121" s="17"/>
      <c r="D121" s="19" t="s">
        <v>94</v>
      </c>
      <c r="E121" s="17"/>
      <c r="F121" s="17"/>
      <c r="G121" s="17"/>
      <c r="H121" s="17"/>
      <c r="I121" s="17"/>
      <c r="J121" s="17"/>
      <c r="K121" s="17"/>
      <c r="L121" s="17"/>
      <c r="M121" s="17"/>
    </row>
    <row r="122" spans="1:13">
      <c r="A122" s="17"/>
      <c r="B122" s="17"/>
      <c r="C122" s="17"/>
      <c r="D122" s="19"/>
      <c r="E122" s="15" t="s">
        <v>91</v>
      </c>
      <c r="F122" s="17">
        <v>78</v>
      </c>
      <c r="G122" s="20"/>
      <c r="H122" s="20"/>
      <c r="I122" s="20"/>
      <c r="J122" s="18">
        <f>F122*(G122+ (G122= 0))*(H122+ (H122= 0))*(I122+ (I122= 0))</f>
        <v>78</v>
      </c>
      <c r="K122" s="17"/>
      <c r="L122" s="17"/>
      <c r="M122" s="17"/>
    </row>
    <row r="123" spans="1:13">
      <c r="A123" s="17"/>
      <c r="B123" s="17"/>
      <c r="C123" s="17"/>
      <c r="D123" s="19"/>
      <c r="E123" s="17"/>
      <c r="F123" s="17"/>
      <c r="G123" s="17"/>
      <c r="H123" s="17"/>
      <c r="I123" s="17"/>
      <c r="J123" s="14" t="s">
        <v>92</v>
      </c>
      <c r="K123" s="10">
        <f>SUM(J122:J122)</f>
        <v>78</v>
      </c>
      <c r="L123" s="20"/>
      <c r="M123" s="10">
        <f>ROUND(L123*K123,2)</f>
        <v>0</v>
      </c>
    </row>
    <row r="124" spans="1:13" ht="3" customHeight="1">
      <c r="A124" s="21"/>
      <c r="B124" s="21"/>
      <c r="C124" s="21"/>
      <c r="D124" s="22"/>
      <c r="E124" s="21"/>
      <c r="F124" s="21"/>
      <c r="G124" s="21"/>
      <c r="H124" s="21"/>
      <c r="I124" s="21"/>
      <c r="J124" s="21"/>
      <c r="K124" s="21"/>
      <c r="L124" s="21"/>
      <c r="M124" s="21"/>
    </row>
    <row r="125" spans="1:13" ht="20.45">
      <c r="A125" s="14" t="s">
        <v>95</v>
      </c>
      <c r="B125" s="15" t="s">
        <v>22</v>
      </c>
      <c r="C125" s="15" t="s">
        <v>23</v>
      </c>
      <c r="D125" s="16" t="s">
        <v>96</v>
      </c>
      <c r="E125" s="17"/>
      <c r="F125" s="17"/>
      <c r="G125" s="17"/>
      <c r="H125" s="17"/>
      <c r="I125" s="17"/>
      <c r="J125" s="17"/>
      <c r="K125" s="18">
        <f>K128</f>
        <v>1</v>
      </c>
      <c r="L125" s="18">
        <f>L128</f>
        <v>0</v>
      </c>
      <c r="M125" s="18">
        <f>M128</f>
        <v>0</v>
      </c>
    </row>
    <row r="126" spans="1:13" ht="224.45">
      <c r="A126" s="17"/>
      <c r="B126" s="17"/>
      <c r="C126" s="17"/>
      <c r="D126" s="19" t="s">
        <v>97</v>
      </c>
      <c r="E126" s="17"/>
      <c r="F126" s="17"/>
      <c r="G126" s="17"/>
      <c r="H126" s="17"/>
      <c r="I126" s="17"/>
      <c r="J126" s="17"/>
      <c r="K126" s="17"/>
      <c r="L126" s="17"/>
      <c r="M126" s="17"/>
    </row>
    <row r="127" spans="1:13">
      <c r="A127" s="17"/>
      <c r="B127" s="17"/>
      <c r="C127" s="17"/>
      <c r="D127" s="19"/>
      <c r="E127" s="15" t="s">
        <v>91</v>
      </c>
      <c r="F127" s="17">
        <v>1</v>
      </c>
      <c r="G127" s="20"/>
      <c r="H127" s="20"/>
      <c r="I127" s="20"/>
      <c r="J127" s="18">
        <f>F127*(G127+ (G127= 0))*(H127+ (H127= 0))*(I127+ (I127= 0))</f>
        <v>1</v>
      </c>
      <c r="K127" s="17"/>
      <c r="L127" s="17"/>
      <c r="M127" s="17"/>
    </row>
    <row r="128" spans="1:13">
      <c r="A128" s="17"/>
      <c r="B128" s="17"/>
      <c r="C128" s="17"/>
      <c r="D128" s="19"/>
      <c r="E128" s="17"/>
      <c r="F128" s="17"/>
      <c r="G128" s="17"/>
      <c r="H128" s="17"/>
      <c r="I128" s="17"/>
      <c r="J128" s="14" t="s">
        <v>95</v>
      </c>
      <c r="K128" s="10">
        <f>SUM(J127:J127)</f>
        <v>1</v>
      </c>
      <c r="L128" s="20"/>
      <c r="M128" s="10">
        <f>ROUND(L128*K128,2)</f>
        <v>0</v>
      </c>
    </row>
    <row r="129" spans="1:13" ht="3" customHeight="1">
      <c r="A129" s="21"/>
      <c r="B129" s="21"/>
      <c r="C129" s="21"/>
      <c r="D129" s="22"/>
      <c r="E129" s="21"/>
      <c r="F129" s="21"/>
      <c r="G129" s="21"/>
      <c r="H129" s="21"/>
      <c r="I129" s="21"/>
      <c r="J129" s="21"/>
      <c r="K129" s="21"/>
      <c r="L129" s="21"/>
      <c r="M129" s="21"/>
    </row>
    <row r="130" spans="1:13">
      <c r="A130" s="17"/>
      <c r="B130" s="17"/>
      <c r="C130" s="17"/>
      <c r="D130" s="19"/>
      <c r="E130" s="17"/>
      <c r="F130" s="17"/>
      <c r="G130" s="17"/>
      <c r="H130" s="17"/>
      <c r="I130" s="17"/>
      <c r="J130" s="14" t="s">
        <v>98</v>
      </c>
      <c r="K130" s="20">
        <v>1</v>
      </c>
      <c r="L130" s="10">
        <f>M118+M123+M128</f>
        <v>0</v>
      </c>
      <c r="M130" s="10">
        <f>ROUND(L130*K130,2)</f>
        <v>0</v>
      </c>
    </row>
    <row r="131" spans="1:13" ht="3" customHeight="1">
      <c r="A131" s="21"/>
      <c r="B131" s="21"/>
      <c r="C131" s="21"/>
      <c r="D131" s="22"/>
      <c r="E131" s="21"/>
      <c r="F131" s="21"/>
      <c r="G131" s="21"/>
      <c r="H131" s="21"/>
      <c r="I131" s="21"/>
      <c r="J131" s="21"/>
      <c r="K131" s="21"/>
      <c r="L131" s="21"/>
      <c r="M131" s="21"/>
    </row>
    <row r="132" spans="1:13" ht="20.45">
      <c r="A132" s="11" t="s">
        <v>99</v>
      </c>
      <c r="B132" s="11" t="s">
        <v>16</v>
      </c>
      <c r="C132" s="11" t="s">
        <v>4</v>
      </c>
      <c r="D132" s="12" t="s">
        <v>35</v>
      </c>
      <c r="E132" s="13"/>
      <c r="F132" s="13"/>
      <c r="G132" s="13"/>
      <c r="H132" s="13"/>
      <c r="I132" s="13"/>
      <c r="J132" s="13"/>
      <c r="K132" s="10">
        <f>K143</f>
        <v>1</v>
      </c>
      <c r="L132" s="10">
        <f>L143</f>
        <v>0</v>
      </c>
      <c r="M132" s="10">
        <f>M143</f>
        <v>0</v>
      </c>
    </row>
    <row r="133" spans="1:13">
      <c r="A133" s="14" t="s">
        <v>100</v>
      </c>
      <c r="B133" s="15" t="s">
        <v>22</v>
      </c>
      <c r="C133" s="15" t="s">
        <v>4</v>
      </c>
      <c r="D133" s="16" t="s">
        <v>37</v>
      </c>
      <c r="E133" s="17"/>
      <c r="F133" s="17"/>
      <c r="G133" s="17"/>
      <c r="H133" s="17"/>
      <c r="I133" s="17"/>
      <c r="J133" s="17"/>
      <c r="K133" s="18">
        <f>K136</f>
        <v>1</v>
      </c>
      <c r="L133" s="18">
        <f>L136</f>
        <v>0</v>
      </c>
      <c r="M133" s="18">
        <f>M136</f>
        <v>0</v>
      </c>
    </row>
    <row r="134" spans="1:13" ht="357">
      <c r="A134" s="17"/>
      <c r="B134" s="17"/>
      <c r="C134" s="17"/>
      <c r="D134" s="19" t="s">
        <v>38</v>
      </c>
      <c r="E134" s="17"/>
      <c r="F134" s="17"/>
      <c r="G134" s="17"/>
      <c r="H134" s="17"/>
      <c r="I134" s="17"/>
      <c r="J134" s="17"/>
      <c r="K134" s="17"/>
      <c r="L134" s="17"/>
      <c r="M134" s="17"/>
    </row>
    <row r="135" spans="1:13">
      <c r="A135" s="17"/>
      <c r="B135" s="17"/>
      <c r="C135" s="17"/>
      <c r="D135" s="19"/>
      <c r="E135" s="15" t="s">
        <v>91</v>
      </c>
      <c r="F135" s="17">
        <v>1</v>
      </c>
      <c r="G135" s="20"/>
      <c r="H135" s="20"/>
      <c r="I135" s="20"/>
      <c r="J135" s="18">
        <f>F135*(G135+ (G135= 0))*(H135+ (H135= 0))*(I135+ (I135= 0))</f>
        <v>1</v>
      </c>
      <c r="K135" s="17"/>
      <c r="L135" s="17"/>
      <c r="M135" s="17"/>
    </row>
    <row r="136" spans="1:13">
      <c r="A136" s="17"/>
      <c r="B136" s="17"/>
      <c r="C136" s="17"/>
      <c r="D136" s="19"/>
      <c r="E136" s="17"/>
      <c r="F136" s="17"/>
      <c r="G136" s="17"/>
      <c r="H136" s="17"/>
      <c r="I136" s="17"/>
      <c r="J136" s="14" t="s">
        <v>100</v>
      </c>
      <c r="K136" s="10">
        <f>SUM(J135:J135)</f>
        <v>1</v>
      </c>
      <c r="L136" s="20"/>
      <c r="M136" s="10">
        <f>ROUND(L136*K136,2)</f>
        <v>0</v>
      </c>
    </row>
    <row r="137" spans="1:13" ht="3" customHeight="1">
      <c r="A137" s="21"/>
      <c r="B137" s="21"/>
      <c r="C137" s="21"/>
      <c r="D137" s="22"/>
      <c r="E137" s="21"/>
      <c r="F137" s="21"/>
      <c r="G137" s="21"/>
      <c r="H137" s="21"/>
      <c r="I137" s="21"/>
      <c r="J137" s="21"/>
      <c r="K137" s="21"/>
      <c r="L137" s="21"/>
      <c r="M137" s="21"/>
    </row>
    <row r="138" spans="1:13">
      <c r="A138" s="14" t="s">
        <v>101</v>
      </c>
      <c r="B138" s="15" t="s">
        <v>22</v>
      </c>
      <c r="C138" s="15" t="s">
        <v>4</v>
      </c>
      <c r="D138" s="16" t="s">
        <v>41</v>
      </c>
      <c r="E138" s="17"/>
      <c r="F138" s="17"/>
      <c r="G138" s="17"/>
      <c r="H138" s="17"/>
      <c r="I138" s="17"/>
      <c r="J138" s="17"/>
      <c r="K138" s="18">
        <f>K141</f>
        <v>1</v>
      </c>
      <c r="L138" s="18">
        <f>L141</f>
        <v>0</v>
      </c>
      <c r="M138" s="18">
        <f>M141</f>
        <v>0</v>
      </c>
    </row>
    <row r="139" spans="1:13" ht="265.14999999999998">
      <c r="A139" s="17"/>
      <c r="B139" s="17"/>
      <c r="C139" s="17"/>
      <c r="D139" s="19" t="s">
        <v>42</v>
      </c>
      <c r="E139" s="17"/>
      <c r="F139" s="17"/>
      <c r="G139" s="17"/>
      <c r="H139" s="17"/>
      <c r="I139" s="17"/>
      <c r="J139" s="17"/>
      <c r="K139" s="17"/>
      <c r="L139" s="17"/>
      <c r="M139" s="17"/>
    </row>
    <row r="140" spans="1:13">
      <c r="A140" s="17"/>
      <c r="B140" s="17"/>
      <c r="C140" s="17"/>
      <c r="D140" s="19"/>
      <c r="E140" s="15" t="s">
        <v>91</v>
      </c>
      <c r="F140" s="17">
        <v>1</v>
      </c>
      <c r="G140" s="20"/>
      <c r="H140" s="20"/>
      <c r="I140" s="20"/>
      <c r="J140" s="18">
        <f>F140*(G140+ (G140= 0))*(H140+ (H140= 0))*(I140+ (I140= 0))</f>
        <v>1</v>
      </c>
      <c r="K140" s="17"/>
      <c r="L140" s="17"/>
      <c r="M140" s="17"/>
    </row>
    <row r="141" spans="1:13">
      <c r="A141" s="17"/>
      <c r="B141" s="17"/>
      <c r="C141" s="17"/>
      <c r="D141" s="19"/>
      <c r="E141" s="17"/>
      <c r="F141" s="17"/>
      <c r="G141" s="17"/>
      <c r="H141" s="17"/>
      <c r="I141" s="17"/>
      <c r="J141" s="14" t="s">
        <v>101</v>
      </c>
      <c r="K141" s="10">
        <f>SUM(J140:J140)</f>
        <v>1</v>
      </c>
      <c r="L141" s="20"/>
      <c r="M141" s="10">
        <f>ROUND(L141*K141,2)</f>
        <v>0</v>
      </c>
    </row>
    <row r="142" spans="1:13" ht="3" customHeight="1">
      <c r="A142" s="21"/>
      <c r="B142" s="21"/>
      <c r="C142" s="21"/>
      <c r="D142" s="22"/>
      <c r="E142" s="21"/>
      <c r="F142" s="21"/>
      <c r="G142" s="21"/>
      <c r="H142" s="21"/>
      <c r="I142" s="21"/>
      <c r="J142" s="21"/>
      <c r="K142" s="21"/>
      <c r="L142" s="21"/>
      <c r="M142" s="21"/>
    </row>
    <row r="143" spans="1:13">
      <c r="A143" s="17"/>
      <c r="B143" s="17"/>
      <c r="C143" s="17"/>
      <c r="D143" s="19"/>
      <c r="E143" s="17"/>
      <c r="F143" s="17"/>
      <c r="G143" s="17"/>
      <c r="H143" s="17"/>
      <c r="I143" s="17"/>
      <c r="J143" s="14" t="s">
        <v>102</v>
      </c>
      <c r="K143" s="20">
        <v>1</v>
      </c>
      <c r="L143" s="10">
        <f>M136+M141</f>
        <v>0</v>
      </c>
      <c r="M143" s="10">
        <f>ROUND(L143*K143,2)</f>
        <v>0</v>
      </c>
    </row>
    <row r="144" spans="1:13" ht="3" customHeight="1">
      <c r="A144" s="21"/>
      <c r="B144" s="21"/>
      <c r="C144" s="21"/>
      <c r="D144" s="22"/>
      <c r="E144" s="21"/>
      <c r="F144" s="21"/>
      <c r="G144" s="21"/>
      <c r="H144" s="21"/>
      <c r="I144" s="21"/>
      <c r="J144" s="21"/>
      <c r="K144" s="21"/>
      <c r="L144" s="21"/>
      <c r="M144" s="21"/>
    </row>
    <row r="145" spans="1:13">
      <c r="A145" s="11" t="s">
        <v>103</v>
      </c>
      <c r="B145" s="11" t="s">
        <v>16</v>
      </c>
      <c r="C145" s="11" t="s">
        <v>4</v>
      </c>
      <c r="D145" s="12" t="s">
        <v>46</v>
      </c>
      <c r="E145" s="13"/>
      <c r="F145" s="13"/>
      <c r="G145" s="13"/>
      <c r="H145" s="13"/>
      <c r="I145" s="13"/>
      <c r="J145" s="13"/>
      <c r="K145" s="10">
        <f>K156</f>
        <v>1</v>
      </c>
      <c r="L145" s="10">
        <f>L156</f>
        <v>0</v>
      </c>
      <c r="M145" s="10">
        <f>M156</f>
        <v>0</v>
      </c>
    </row>
    <row r="146" spans="1:13">
      <c r="A146" s="14" t="s">
        <v>104</v>
      </c>
      <c r="B146" s="15" t="s">
        <v>22</v>
      </c>
      <c r="C146" s="15" t="s">
        <v>4</v>
      </c>
      <c r="D146" s="16" t="s">
        <v>48</v>
      </c>
      <c r="E146" s="17"/>
      <c r="F146" s="17"/>
      <c r="G146" s="17"/>
      <c r="H146" s="17"/>
      <c r="I146" s="17"/>
      <c r="J146" s="17"/>
      <c r="K146" s="18">
        <f>K149</f>
        <v>1</v>
      </c>
      <c r="L146" s="18">
        <f>L149</f>
        <v>0</v>
      </c>
      <c r="M146" s="18">
        <f>M149</f>
        <v>0</v>
      </c>
    </row>
    <row r="147" spans="1:13" ht="61.15">
      <c r="A147" s="17"/>
      <c r="B147" s="17"/>
      <c r="C147" s="17"/>
      <c r="D147" s="19" t="s">
        <v>49</v>
      </c>
      <c r="E147" s="17"/>
      <c r="F147" s="17"/>
      <c r="G147" s="17"/>
      <c r="H147" s="17"/>
      <c r="I147" s="17"/>
      <c r="J147" s="17"/>
      <c r="K147" s="17"/>
      <c r="L147" s="17"/>
      <c r="M147" s="17"/>
    </row>
    <row r="148" spans="1:13">
      <c r="A148" s="17"/>
      <c r="B148" s="17"/>
      <c r="C148" s="17"/>
      <c r="D148" s="19"/>
      <c r="E148" s="15" t="s">
        <v>91</v>
      </c>
      <c r="F148" s="17">
        <v>1</v>
      </c>
      <c r="G148" s="20"/>
      <c r="H148" s="20"/>
      <c r="I148" s="20"/>
      <c r="J148" s="18">
        <f>F148*(G148+ (G148= 0))*(H148+ (H148= 0))*(I148+ (I148= 0))</f>
        <v>1</v>
      </c>
      <c r="K148" s="17"/>
      <c r="L148" s="17"/>
      <c r="M148" s="17"/>
    </row>
    <row r="149" spans="1:13">
      <c r="A149" s="17"/>
      <c r="B149" s="17"/>
      <c r="C149" s="17"/>
      <c r="D149" s="19"/>
      <c r="E149" s="17"/>
      <c r="F149" s="17"/>
      <c r="G149" s="17"/>
      <c r="H149" s="17"/>
      <c r="I149" s="17"/>
      <c r="J149" s="14" t="s">
        <v>104</v>
      </c>
      <c r="K149" s="10">
        <f>SUM(J148:J148)</f>
        <v>1</v>
      </c>
      <c r="L149" s="20"/>
      <c r="M149" s="10">
        <f>ROUND(L149*K149,2)</f>
        <v>0</v>
      </c>
    </row>
    <row r="150" spans="1:13" ht="3" customHeight="1">
      <c r="A150" s="21"/>
      <c r="B150" s="21"/>
      <c r="C150" s="21"/>
      <c r="D150" s="22"/>
      <c r="E150" s="21"/>
      <c r="F150" s="21"/>
      <c r="G150" s="21"/>
      <c r="H150" s="21"/>
      <c r="I150" s="21"/>
      <c r="J150" s="21"/>
      <c r="K150" s="21"/>
      <c r="L150" s="21"/>
      <c r="M150" s="21"/>
    </row>
    <row r="151" spans="1:13">
      <c r="A151" s="14" t="s">
        <v>105</v>
      </c>
      <c r="B151" s="15" t="s">
        <v>22</v>
      </c>
      <c r="C151" s="15" t="s">
        <v>4</v>
      </c>
      <c r="D151" s="16" t="s">
        <v>52</v>
      </c>
      <c r="E151" s="17"/>
      <c r="F151" s="17"/>
      <c r="G151" s="17"/>
      <c r="H151" s="17"/>
      <c r="I151" s="17"/>
      <c r="J151" s="17"/>
      <c r="K151" s="18">
        <f>K154</f>
        <v>1</v>
      </c>
      <c r="L151" s="18">
        <f>L154</f>
        <v>0</v>
      </c>
      <c r="M151" s="18">
        <f>M154</f>
        <v>0</v>
      </c>
    </row>
    <row r="152" spans="1:13" ht="91.9">
      <c r="A152" s="17"/>
      <c r="B152" s="17"/>
      <c r="C152" s="17"/>
      <c r="D152" s="19" t="s">
        <v>53</v>
      </c>
      <c r="E152" s="17"/>
      <c r="F152" s="17"/>
      <c r="G152" s="17"/>
      <c r="H152" s="17"/>
      <c r="I152" s="17"/>
      <c r="J152" s="17"/>
      <c r="K152" s="17"/>
      <c r="L152" s="17"/>
      <c r="M152" s="17"/>
    </row>
    <row r="153" spans="1:13">
      <c r="A153" s="17"/>
      <c r="B153" s="17"/>
      <c r="C153" s="17"/>
      <c r="D153" s="19"/>
      <c r="E153" s="15" t="s">
        <v>91</v>
      </c>
      <c r="F153" s="17">
        <v>1</v>
      </c>
      <c r="G153" s="20"/>
      <c r="H153" s="20"/>
      <c r="I153" s="20"/>
      <c r="J153" s="18">
        <f>F153*(G153+ (G153= 0))*(H153+ (H153= 0))*(I153+ (I153= 0))</f>
        <v>1</v>
      </c>
      <c r="K153" s="17"/>
      <c r="L153" s="17"/>
      <c r="M153" s="17"/>
    </row>
    <row r="154" spans="1:13">
      <c r="A154" s="17"/>
      <c r="B154" s="17"/>
      <c r="C154" s="17"/>
      <c r="D154" s="19"/>
      <c r="E154" s="17"/>
      <c r="F154" s="17"/>
      <c r="G154" s="17"/>
      <c r="H154" s="17"/>
      <c r="I154" s="17"/>
      <c r="J154" s="14" t="s">
        <v>105</v>
      </c>
      <c r="K154" s="10">
        <f>SUM(J153:J153)</f>
        <v>1</v>
      </c>
      <c r="L154" s="20"/>
      <c r="M154" s="10">
        <f>ROUND(L154*K154,2)</f>
        <v>0</v>
      </c>
    </row>
    <row r="155" spans="1:13" ht="3" customHeight="1">
      <c r="A155" s="21"/>
      <c r="B155" s="21"/>
      <c r="C155" s="21"/>
      <c r="D155" s="22"/>
      <c r="E155" s="21"/>
      <c r="F155" s="21"/>
      <c r="G155" s="21"/>
      <c r="H155" s="21"/>
      <c r="I155" s="21"/>
      <c r="J155" s="21"/>
      <c r="K155" s="21"/>
      <c r="L155" s="21"/>
      <c r="M155" s="21"/>
    </row>
    <row r="156" spans="1:13">
      <c r="A156" s="17"/>
      <c r="B156" s="17"/>
      <c r="C156" s="17"/>
      <c r="D156" s="19"/>
      <c r="E156" s="17"/>
      <c r="F156" s="17"/>
      <c r="G156" s="17"/>
      <c r="H156" s="17"/>
      <c r="I156" s="17"/>
      <c r="J156" s="14" t="s">
        <v>106</v>
      </c>
      <c r="K156" s="20">
        <v>1</v>
      </c>
      <c r="L156" s="10">
        <f>M149+M154</f>
        <v>0</v>
      </c>
      <c r="M156" s="10">
        <f>ROUND(L156*K156,2)</f>
        <v>0</v>
      </c>
    </row>
    <row r="157" spans="1:13" ht="3" customHeight="1">
      <c r="A157" s="21"/>
      <c r="B157" s="21"/>
      <c r="C157" s="21"/>
      <c r="D157" s="22"/>
      <c r="E157" s="21"/>
      <c r="F157" s="21"/>
      <c r="G157" s="21"/>
      <c r="H157" s="21"/>
      <c r="I157" s="21"/>
      <c r="J157" s="21"/>
      <c r="K157" s="21"/>
      <c r="L157" s="21"/>
      <c r="M157" s="21"/>
    </row>
    <row r="158" spans="1:13">
      <c r="A158" s="17"/>
      <c r="B158" s="17"/>
      <c r="C158" s="17"/>
      <c r="D158" s="19"/>
      <c r="E158" s="17"/>
      <c r="F158" s="17"/>
      <c r="G158" s="17"/>
      <c r="H158" s="17"/>
      <c r="I158" s="17"/>
      <c r="J158" s="14" t="s">
        <v>107</v>
      </c>
      <c r="K158" s="23">
        <v>1</v>
      </c>
      <c r="L158" s="10">
        <f>M130+M143+M156</f>
        <v>0</v>
      </c>
      <c r="M158" s="10">
        <f>ROUND(L158*K158,2)</f>
        <v>0</v>
      </c>
    </row>
    <row r="159" spans="1:13" ht="3" customHeight="1">
      <c r="A159" s="21"/>
      <c r="B159" s="21"/>
      <c r="C159" s="21"/>
      <c r="D159" s="22"/>
      <c r="E159" s="21"/>
      <c r="F159" s="21"/>
      <c r="G159" s="21"/>
      <c r="H159" s="21"/>
      <c r="I159" s="21"/>
      <c r="J159" s="21"/>
      <c r="K159" s="21"/>
      <c r="L159" s="21"/>
      <c r="M159" s="21"/>
    </row>
    <row r="160" spans="1:13">
      <c r="A160" s="17"/>
      <c r="B160" s="17"/>
      <c r="C160" s="17"/>
      <c r="D160" s="19"/>
      <c r="E160" s="52" t="s">
        <v>108</v>
      </c>
      <c r="F160" s="52"/>
      <c r="G160" s="52"/>
      <c r="H160" s="52"/>
      <c r="I160" s="52"/>
      <c r="J160" s="52"/>
      <c r="K160" s="41"/>
      <c r="L160" s="41"/>
      <c r="M160" s="41">
        <f>+M158+M111+M49</f>
        <v>0</v>
      </c>
    </row>
    <row r="161" spans="1:14">
      <c r="A161" s="17"/>
      <c r="B161" s="17"/>
      <c r="C161" s="17"/>
      <c r="D161" s="19"/>
      <c r="E161" s="17"/>
      <c r="F161" s="17"/>
      <c r="G161" s="17"/>
      <c r="H161" s="17"/>
      <c r="I161" s="17"/>
      <c r="J161" s="17"/>
      <c r="K161" s="17"/>
      <c r="L161" s="17"/>
      <c r="M161" s="17"/>
    </row>
    <row r="163" spans="1:14" ht="20.45" customHeight="1">
      <c r="A163" s="51" t="s">
        <v>109</v>
      </c>
      <c r="B163" s="51"/>
      <c r="C163" s="51"/>
      <c r="D163" s="26"/>
      <c r="E163" s="25"/>
      <c r="F163" s="25"/>
      <c r="G163" s="25"/>
      <c r="H163" s="25"/>
      <c r="I163" s="27"/>
      <c r="J163" s="28"/>
      <c r="K163" s="28"/>
      <c r="L163" s="28"/>
      <c r="M163" s="29"/>
      <c r="N163" s="30"/>
    </row>
    <row r="164" spans="1:14" ht="21.6">
      <c r="A164" s="31" t="s">
        <v>2</v>
      </c>
      <c r="B164" s="31"/>
      <c r="C164" s="31"/>
      <c r="D164" s="31" t="s">
        <v>110</v>
      </c>
      <c r="E164" s="31"/>
      <c r="F164" s="31"/>
      <c r="G164" s="31"/>
      <c r="H164" s="31"/>
      <c r="I164" s="31"/>
      <c r="J164" s="31"/>
      <c r="K164" s="32" t="s">
        <v>111</v>
      </c>
      <c r="L164" s="32" t="s">
        <v>13</v>
      </c>
      <c r="M164" s="32" t="s">
        <v>112</v>
      </c>
      <c r="N164" s="30"/>
    </row>
    <row r="165" spans="1:14" ht="20.45">
      <c r="A165" s="46">
        <v>1</v>
      </c>
      <c r="B165" s="46" t="s">
        <v>16</v>
      </c>
      <c r="C165" s="46" t="s">
        <v>4</v>
      </c>
      <c r="D165" s="47" t="s">
        <v>17</v>
      </c>
      <c r="E165" s="46"/>
      <c r="F165" s="54"/>
      <c r="G165" s="54"/>
      <c r="H165" s="46"/>
      <c r="I165" s="54"/>
      <c r="J165" s="54"/>
      <c r="K165" s="54"/>
      <c r="L165" s="54"/>
      <c r="M165" s="46"/>
    </row>
    <row r="166" spans="1:14" ht="20.45">
      <c r="A166" s="48" t="s">
        <v>27</v>
      </c>
      <c r="B166" s="49" t="s">
        <v>22</v>
      </c>
      <c r="C166" s="49" t="s">
        <v>23</v>
      </c>
      <c r="D166" s="50" t="s">
        <v>28</v>
      </c>
      <c r="K166" s="18">
        <v>2</v>
      </c>
      <c r="L166" s="18"/>
      <c r="M166" s="18">
        <f>+L166*K166</f>
        <v>0</v>
      </c>
    </row>
    <row r="167" spans="1:14" ht="20.45">
      <c r="A167" s="46">
        <v>2</v>
      </c>
      <c r="B167" s="46" t="s">
        <v>16</v>
      </c>
      <c r="C167" s="46" t="s">
        <v>4</v>
      </c>
      <c r="D167" s="47" t="s">
        <v>58</v>
      </c>
      <c r="E167" s="46"/>
      <c r="F167" s="54"/>
      <c r="G167" s="54"/>
      <c r="H167" s="46"/>
      <c r="I167" s="54"/>
      <c r="J167" s="54"/>
      <c r="K167" s="54"/>
      <c r="L167" s="54"/>
      <c r="M167" s="46"/>
    </row>
    <row r="168" spans="1:14" ht="20.45">
      <c r="A168" s="48" t="s">
        <v>62</v>
      </c>
      <c r="B168" s="49" t="s">
        <v>22</v>
      </c>
      <c r="C168" s="49" t="s">
        <v>23</v>
      </c>
      <c r="D168" s="50" t="s">
        <v>63</v>
      </c>
      <c r="K168" s="18">
        <v>1</v>
      </c>
      <c r="L168" s="18"/>
      <c r="M168" s="18">
        <f>+L168*K168</f>
        <v>0</v>
      </c>
    </row>
    <row r="169" spans="1:14">
      <c r="A169" s="48" t="s">
        <v>65</v>
      </c>
      <c r="B169" s="49" t="s">
        <v>22</v>
      </c>
      <c r="C169" s="49" t="s">
        <v>23</v>
      </c>
      <c r="D169" s="50" t="s">
        <v>66</v>
      </c>
      <c r="K169" s="18">
        <v>1</v>
      </c>
      <c r="L169" s="18"/>
      <c r="M169" s="18">
        <f>+L169*K169</f>
        <v>0</v>
      </c>
    </row>
    <row r="170" spans="1:14">
      <c r="A170" s="48" t="s">
        <v>68</v>
      </c>
      <c r="B170" s="49" t="s">
        <v>22</v>
      </c>
      <c r="C170" s="49" t="s">
        <v>23</v>
      </c>
      <c r="D170" s="50" t="s">
        <v>69</v>
      </c>
      <c r="K170" s="18">
        <v>1</v>
      </c>
      <c r="L170" s="18"/>
      <c r="M170" s="18">
        <f>+L170*K170</f>
        <v>0</v>
      </c>
    </row>
    <row r="171" spans="1:14" ht="20.45">
      <c r="A171" s="46">
        <v>3</v>
      </c>
      <c r="B171" s="46" t="s">
        <v>16</v>
      </c>
      <c r="C171" s="46" t="s">
        <v>4</v>
      </c>
      <c r="D171" s="47" t="s">
        <v>88</v>
      </c>
      <c r="E171" s="46"/>
      <c r="F171" s="54"/>
      <c r="G171" s="54"/>
      <c r="H171" s="46"/>
      <c r="I171" s="54"/>
      <c r="J171" s="54"/>
      <c r="K171" s="54"/>
      <c r="L171" s="54"/>
      <c r="M171" s="46"/>
    </row>
    <row r="172" spans="1:14" ht="20.45">
      <c r="A172" s="48" t="s">
        <v>92</v>
      </c>
      <c r="B172" s="49" t="s">
        <v>22</v>
      </c>
      <c r="C172" s="49" t="s">
        <v>23</v>
      </c>
      <c r="D172" s="50" t="s">
        <v>93</v>
      </c>
      <c r="K172" s="18">
        <v>1</v>
      </c>
      <c r="L172" s="18"/>
      <c r="M172" s="18">
        <f>+L172*K172</f>
        <v>0</v>
      </c>
    </row>
    <row r="173" spans="1:14">
      <c r="A173" s="33"/>
      <c r="B173" s="33"/>
      <c r="C173" s="33"/>
      <c r="D173" s="33"/>
      <c r="E173" s="52" t="s">
        <v>113</v>
      </c>
      <c r="F173" s="52"/>
      <c r="G173" s="52"/>
      <c r="H173" s="52"/>
      <c r="I173" s="52"/>
      <c r="J173" s="52"/>
      <c r="K173" s="33"/>
      <c r="L173" s="33"/>
      <c r="M173" s="41">
        <f>+M172+M170+M169+M168+M166</f>
        <v>0</v>
      </c>
    </row>
    <row r="178" spans="1:13" ht="15.6" customHeight="1">
      <c r="A178" s="34"/>
      <c r="B178" s="35"/>
      <c r="C178" s="36"/>
      <c r="D178" s="37"/>
      <c r="E178" s="53" t="s">
        <v>114</v>
      </c>
      <c r="F178" s="53"/>
      <c r="G178" s="53"/>
      <c r="H178" s="53"/>
      <c r="I178" s="53"/>
      <c r="J178" s="53"/>
      <c r="K178" s="53"/>
      <c r="L178" s="53"/>
      <c r="M178" s="41">
        <f>+M173+M160</f>
        <v>0</v>
      </c>
    </row>
  </sheetData>
  <mergeCells count="13">
    <mergeCell ref="A163:C163"/>
    <mergeCell ref="E160:J160"/>
    <mergeCell ref="E173:J173"/>
    <mergeCell ref="E178:L178"/>
    <mergeCell ref="F165:G165"/>
    <mergeCell ref="I165:J165"/>
    <mergeCell ref="F167:G167"/>
    <mergeCell ref="I167:J167"/>
    <mergeCell ref="F171:G171"/>
    <mergeCell ref="I171:J171"/>
    <mergeCell ref="K165:L165"/>
    <mergeCell ref="K167:L167"/>
    <mergeCell ref="K171:L171"/>
  </mergeCells>
  <dataValidations count="1">
    <dataValidation type="list" allowBlank="1" showInputMessage="1" showErrorMessage="1" sqref="B173:B65540 B4:B162 B164" xr:uid="{00000000-0002-0000-0000-000000000000}">
      <formula1>"Capítulo,Partida,Mano de obra,Maquinaria,Material,Otros,"</formula1>
    </dataValidation>
  </dataValidations>
  <pageMargins left="0.7" right="0.7" top="0.75" bottom="0.75" header="0.3" footer="0.3"/>
  <pageSetup paperSize="9" orientation="portrait" horizontalDpi="1200" verticalDpi="1200" r:id="rId1"/>
  <headerFooter>
    <oddHeader>&amp;C&amp;"Aptos"&amp;10&amp;K0000FF USO INTERNO&amp;1#_x000D_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D25"/>
  <sheetViews>
    <sheetView showGridLines="0" workbookViewId="0">
      <selection activeCell="F29" sqref="F29"/>
    </sheetView>
  </sheetViews>
  <sheetFormatPr defaultColWidth="11.42578125" defaultRowHeight="14.45"/>
  <cols>
    <col min="2" max="2" width="5.7109375" bestFit="1" customWidth="1"/>
    <col min="3" max="3" width="61.42578125" customWidth="1"/>
    <col min="4" max="4" width="10.28515625" bestFit="1" customWidth="1"/>
  </cols>
  <sheetData>
    <row r="3" spans="2:4" ht="76.150000000000006" customHeight="1">
      <c r="B3" s="55" t="s">
        <v>0</v>
      </c>
      <c r="C3" s="55"/>
      <c r="D3" s="55"/>
    </row>
    <row r="4" spans="2:4">
      <c r="B4" s="38"/>
    </row>
    <row r="5" spans="2:4">
      <c r="B5" s="6" t="s">
        <v>16</v>
      </c>
      <c r="C5" s="6" t="s">
        <v>110</v>
      </c>
      <c r="D5" s="6" t="s">
        <v>115</v>
      </c>
    </row>
    <row r="6" spans="2:4">
      <c r="B6" s="39">
        <v>1</v>
      </c>
      <c r="C6" s="7" t="s">
        <v>116</v>
      </c>
      <c r="D6" s="7"/>
    </row>
    <row r="7" spans="2:4">
      <c r="B7" s="39">
        <v>2</v>
      </c>
      <c r="C7" s="7" t="s">
        <v>117</v>
      </c>
      <c r="D7" s="7"/>
    </row>
    <row r="8" spans="2:4">
      <c r="B8" s="39">
        <v>3</v>
      </c>
      <c r="C8" s="7" t="s">
        <v>118</v>
      </c>
      <c r="D8" s="7"/>
    </row>
    <row r="10" spans="2:4">
      <c r="C10" s="40" t="s">
        <v>108</v>
      </c>
      <c r="D10" s="41">
        <f>+SUM(D6:D8)</f>
        <v>0</v>
      </c>
    </row>
    <row r="12" spans="2:4">
      <c r="B12" s="6"/>
      <c r="C12" s="6" t="s">
        <v>119</v>
      </c>
      <c r="D12" s="6"/>
    </row>
    <row r="14" spans="2:4">
      <c r="C14" s="40" t="s">
        <v>113</v>
      </c>
      <c r="D14" s="41">
        <f>'Anexo I'!M173</f>
        <v>0</v>
      </c>
    </row>
    <row r="16" spans="2:4">
      <c r="C16" s="42" t="s">
        <v>114</v>
      </c>
      <c r="D16" s="41">
        <f>+D14+D10</f>
        <v>0</v>
      </c>
    </row>
    <row r="17" spans="3:4" ht="15.6">
      <c r="C17" s="43"/>
      <c r="D17" s="43"/>
    </row>
    <row r="18" spans="3:4" ht="15.6">
      <c r="C18" s="43"/>
      <c r="D18" s="43"/>
    </row>
    <row r="19" spans="3:4">
      <c r="C19" s="44" t="s">
        <v>120</v>
      </c>
      <c r="D19" s="45"/>
    </row>
    <row r="22" spans="3:4">
      <c r="C22" s="56" t="s">
        <v>121</v>
      </c>
      <c r="D22" s="57"/>
    </row>
    <row r="23" spans="3:4">
      <c r="C23" s="58"/>
      <c r="D23" s="59"/>
    </row>
    <row r="24" spans="3:4">
      <c r="C24" s="58"/>
      <c r="D24" s="59"/>
    </row>
    <row r="25" spans="3:4">
      <c r="C25" s="60"/>
      <c r="D25" s="61"/>
    </row>
  </sheetData>
  <mergeCells count="2">
    <mergeCell ref="B3:D3"/>
    <mergeCell ref="C22:D25"/>
  </mergeCells>
  <dataValidations count="1">
    <dataValidation type="list" allowBlank="1" showInputMessage="1" showErrorMessage="1" sqref="B5" xr:uid="{673C67AB-C39A-4387-9DD1-56157C028CD7}">
      <formula1>"Capítulo,Partida,Mano de obra,Maquinaria,Material,Otros,"</formula1>
    </dataValidation>
  </dataValidations>
  <pageMargins left="0.7" right="0.7" top="0.75" bottom="0.75" header="0.3" footer="0.3"/>
  <headerFooter>
    <oddHeader>&amp;C&amp;"Aptos"&amp;10&amp;K0000FF USO INTERNO&amp;1#_x000D_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764793-a4a8-44ad-a60b-a81ad364910f">
      <Terms xmlns="http://schemas.microsoft.com/office/infopath/2007/PartnerControls"/>
    </lcf76f155ced4ddcb4097134ff3c332f>
    <TaxCatchAll xmlns="4623dc61-d78a-42c4-a873-58020dce88a2" xsi:nil="true"/>
    <Proveedor xmlns="a0764793-a4a8-44ad-a60b-a81ad364910f" xsi:nil="true"/>
    <Ubicaci_x00f3_n xmlns="a0764793-a4a8-44ad-a60b-a81ad364910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AB0D4D278FDC44E849C8014ED29BA34" ma:contentTypeVersion="27" ma:contentTypeDescription="Crear nuevo documento." ma:contentTypeScope="" ma:versionID="7a16f9e85c491e5f8eaf7d8726753819">
  <xsd:schema xmlns:xsd="http://www.w3.org/2001/XMLSchema" xmlns:xs="http://www.w3.org/2001/XMLSchema" xmlns:p="http://schemas.microsoft.com/office/2006/metadata/properties" xmlns:ns2="a0764793-a4a8-44ad-a60b-a81ad364910f" xmlns:ns3="4623dc61-d78a-42c4-a873-58020dce88a2" targetNamespace="http://schemas.microsoft.com/office/2006/metadata/properties" ma:root="true" ma:fieldsID="dd5a4cd1f7d05fd933b239d334eb4e87" ns2:_="" ns3:_="">
    <xsd:import namespace="a0764793-a4a8-44ad-a60b-a81ad364910f"/>
    <xsd:import namespace="4623dc61-d78a-42c4-a873-58020dce88a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Proveedor" minOccurs="0"/>
                <xsd:element ref="ns2:MediaServiceBillingMetadata" minOccurs="0"/>
                <xsd:element ref="ns2:Ubicaci_x00f3_n" minOccurs="0"/>
                <xsd:element ref="ns2:CountryOrRegion43928893-178c-4910-9bca-e4600c6535c1" minOccurs="0"/>
                <xsd:element ref="ns2:State43928893-178c-4910-9bca-e4600c6535c1" minOccurs="0"/>
                <xsd:element ref="ns2:City43928893-178c-4910-9bca-e4600c6535c1" minOccurs="0"/>
                <xsd:element ref="ns2:PostalCode43928893-178c-4910-9bca-e4600c6535c1" minOccurs="0"/>
                <xsd:element ref="ns2:Street43928893-178c-4910-9bca-e4600c6535c1" minOccurs="0"/>
                <xsd:element ref="ns2:GeoLoc43928893-178c-4910-9bca-e4600c6535c1" minOccurs="0"/>
                <xsd:element ref="ns2:DispName43928893-178c-4910-9bca-e4600c6535c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764793-a4a8-44ad-a60b-a81ad36491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8ff6a79c-a32f-4e27-ab9b-d727d30a5e59"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Proveedor" ma:index="24" nillable="true" ma:displayName="Proveedor" ma:format="Dropdown" ma:internalName="Proveedor">
      <xsd:simpleType>
        <xsd:restriction base="dms:Text">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Ubicaci_x00f3_n" ma:index="26" nillable="true" ma:displayName="Ubicación" ma:format="Dropdown" ma:internalName="Ubicaci_x00f3_n">
      <xsd:simpleType>
        <xsd:restriction base="dms:Unknown"/>
      </xsd:simpleType>
    </xsd:element>
    <xsd:element name="CountryOrRegion43928893-178c-4910-9bca-e4600c6535c1" ma:index="27" nillable="true" ma:displayName="Ubicación: País o región" ma:internalName="CountryOrRegion" ma:readOnly="true">
      <xsd:simpleType>
        <xsd:restriction base="dms:Text"/>
      </xsd:simpleType>
    </xsd:element>
    <xsd:element name="State43928893-178c-4910-9bca-e4600c6535c1" ma:index="28" nillable="true" ma:displayName="Ubicación: estado" ma:internalName="State" ma:readOnly="true">
      <xsd:simpleType>
        <xsd:restriction base="dms:Text"/>
      </xsd:simpleType>
    </xsd:element>
    <xsd:element name="City43928893-178c-4910-9bca-e4600c6535c1" ma:index="29" nillable="true" ma:displayName="Ubicación: ciudad" ma:internalName="City" ma:readOnly="true">
      <xsd:simpleType>
        <xsd:restriction base="dms:Text"/>
      </xsd:simpleType>
    </xsd:element>
    <xsd:element name="PostalCode43928893-178c-4910-9bca-e4600c6535c1" ma:index="30" nillable="true" ma:displayName="Ubicación: Código postal" ma:internalName="PostalCode" ma:readOnly="true">
      <xsd:simpleType>
        <xsd:restriction base="dms:Text"/>
      </xsd:simpleType>
    </xsd:element>
    <xsd:element name="Street43928893-178c-4910-9bca-e4600c6535c1" ma:index="31" nillable="true" ma:displayName="Ubicación: calle" ma:internalName="Street" ma:readOnly="true">
      <xsd:simpleType>
        <xsd:restriction base="dms:Text"/>
      </xsd:simpleType>
    </xsd:element>
    <xsd:element name="GeoLoc43928893-178c-4910-9bca-e4600c6535c1" ma:index="32" nillable="true" ma:displayName="Ubicación: coordenadas" ma:internalName="GeoLoc" ma:readOnly="true">
      <xsd:simpleType>
        <xsd:restriction base="dms:Unknown"/>
      </xsd:simpleType>
    </xsd:element>
    <xsd:element name="DispName43928893-178c-4910-9bca-e4600c6535c1" ma:index="33" nillable="true" ma:displayName="Ubicación: nombre"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23dc61-d78a-42c4-a873-58020dce88a2"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3ad31403-3445-4e16-a847-c7c8cee3d936}" ma:internalName="TaxCatchAll" ma:showField="CatchAllData" ma:web="4623dc61-d78a-42c4-a873-58020dce88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EE26C7-4F4A-44B3-BA8E-F0001036E3A7}"/>
</file>

<file path=customXml/itemProps2.xml><?xml version="1.0" encoding="utf-8"?>
<ds:datastoreItem xmlns:ds="http://schemas.openxmlformats.org/officeDocument/2006/customXml" ds:itemID="{5CA20236-2221-4E35-8C8F-37AA1EEB85A9}"/>
</file>

<file path=customXml/itemProps3.xml><?xml version="1.0" encoding="utf-8"?>
<ds:datastoreItem xmlns:ds="http://schemas.openxmlformats.org/officeDocument/2006/customXml" ds:itemID="{F9502AFC-F5ED-45BC-AE51-CD35870226CB}"/>
</file>

<file path=docMetadata/LabelInfo.xml><?xml version="1.0" encoding="utf-8"?>
<clbl:labelList xmlns:clbl="http://schemas.microsoft.com/office/2020/mipLabelMetadata">
  <clbl:label id="{0caa7574-2852-484a-b51b-b8efc0d42448}" enabled="1" method="Privileged" siteId="{79e444c4-a6ff-449f-90ec-baaed5d99b36}" contentBits="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Puesto01</dc:creator>
  <cp:keywords/>
  <dc:description/>
  <cp:lastModifiedBy/>
  <cp:revision/>
  <dcterms:created xsi:type="dcterms:W3CDTF">2025-11-27T19:07:24Z</dcterms:created>
  <dcterms:modified xsi:type="dcterms:W3CDTF">2025-12-17T15:43:16Z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ón Presto">
    <vt:lpwstr>1.0</vt:lpwstr>
  </property>
  <property fmtid="{D5CDD505-2E9C-101B-9397-08002B2CF9AE}" pid="3" name="ContentTypeId">
    <vt:lpwstr>0x0101006AB0D4D278FDC44E849C8014ED29BA34</vt:lpwstr>
  </property>
  <property fmtid="{D5CDD505-2E9C-101B-9397-08002B2CF9AE}" pid="4" name="MediaServiceImageTags">
    <vt:lpwstr/>
  </property>
</Properties>
</file>